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User\Desktop\1.시설업무\3.구매 및 계약\2025\학습자중심(켈러홀-프리차드)\건축\공내역서및시방서\켈러홀(TD창의협업)\"/>
    </mc:Choice>
  </mc:AlternateContent>
  <xr:revisionPtr revIDLastSave="0" documentId="13_ncr:1_{462495FA-F9F7-4D72-A3E6-F9677280126F}" xr6:coauthVersionLast="47" xr6:coauthVersionMax="47" xr10:uidLastSave="{00000000-0000-0000-0000-000000000000}"/>
  <bookViews>
    <workbookView xWindow="28680" yWindow="555" windowWidth="29040" windowHeight="15720" activeTab="1" xr2:uid="{00000000-000D-0000-FFFF-FFFF00000000}"/>
  </bookViews>
  <sheets>
    <sheet name="공종별집계표" sheetId="7" r:id="rId1"/>
    <sheet name="공종별내역서" sheetId="6" r:id="rId2"/>
    <sheet name=" 공사설정 " sheetId="2" state="hidden" r:id="rId3"/>
    <sheet name="Sheet1" sheetId="1" state="hidden" r:id="rId4"/>
  </sheets>
  <definedNames>
    <definedName name="_xlnm.Print_Area" localSheetId="1">공종별내역서!$A$1:$M$140</definedName>
    <definedName name="_xlnm.Print_Area" localSheetId="0">공종별집계표!$A$1:$M$26</definedName>
    <definedName name="_xlnm.Print_Titles" localSheetId="1">공종별내역서!$1:$3</definedName>
    <definedName name="_xlnm.Print_Titles" localSheetId="0">공종별집계표!$1:$4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138" i="6" l="1"/>
  <c r="L138" i="6" l="1"/>
  <c r="L137" i="6" l="1"/>
  <c r="L6" i="6" l="1"/>
  <c r="K91" i="6"/>
  <c r="K81" i="6"/>
  <c r="K85" i="6"/>
  <c r="K88" i="6"/>
  <c r="K92" i="6"/>
  <c r="K90" i="6"/>
  <c r="K18" i="6"/>
  <c r="K45" i="6"/>
  <c r="K53" i="6"/>
  <c r="K107" i="6"/>
  <c r="K108" i="6"/>
  <c r="L18" i="6"/>
  <c r="K41" i="6"/>
  <c r="K43" i="6"/>
  <c r="K51" i="6"/>
  <c r="K50" i="6"/>
  <c r="L53" i="6"/>
  <c r="L81" i="6"/>
  <c r="L85" i="6"/>
  <c r="L107" i="6"/>
  <c r="K49" i="6"/>
  <c r="K42" i="6"/>
  <c r="L45" i="6"/>
  <c r="K84" i="6"/>
  <c r="K28" i="6"/>
  <c r="K47" i="6"/>
  <c r="L90" i="6"/>
  <c r="L108" i="6"/>
  <c r="K79" i="6"/>
  <c r="L79" i="6"/>
  <c r="L89" i="6"/>
  <c r="K89" i="6"/>
  <c r="L93" i="6"/>
  <c r="K93" i="6"/>
  <c r="K106" i="6"/>
  <c r="L106" i="6"/>
  <c r="K133" i="6"/>
  <c r="L133" i="6"/>
  <c r="K40" i="6"/>
  <c r="K48" i="6"/>
  <c r="L91" i="6"/>
  <c r="K78" i="6"/>
  <c r="K109" i="6"/>
  <c r="L109" i="6"/>
  <c r="K19" i="6"/>
  <c r="K39" i="6"/>
  <c r="K46" i="6"/>
  <c r="K54" i="6"/>
  <c r="K83" i="6"/>
  <c r="L92" i="6"/>
  <c r="K17" i="6"/>
  <c r="K44" i="6"/>
  <c r="K52" i="6"/>
  <c r="K82" i="6"/>
  <c r="K86" i="6"/>
  <c r="L82" i="6"/>
  <c r="L88" i="6"/>
  <c r="K87" i="6"/>
  <c r="L87" i="6"/>
  <c r="L86" i="6"/>
  <c r="L84" i="6"/>
  <c r="L83" i="6"/>
  <c r="K80" i="6"/>
  <c r="L80" i="6"/>
  <c r="L54" i="6"/>
  <c r="L52" i="6"/>
  <c r="L51" i="6"/>
  <c r="L50" i="6"/>
  <c r="L49" i="6"/>
  <c r="L48" i="6"/>
  <c r="L47" i="6"/>
  <c r="L46" i="6"/>
  <c r="L44" i="6"/>
  <c r="L43" i="6"/>
  <c r="L42" i="6"/>
  <c r="L41" i="6"/>
  <c r="L40" i="6"/>
  <c r="L39" i="6"/>
  <c r="L28" i="6"/>
  <c r="L19" i="6"/>
  <c r="L17" i="6"/>
  <c r="H140" i="6" l="1"/>
  <c r="L115" i="6"/>
  <c r="I7" i="7"/>
  <c r="J7" i="7" s="1"/>
  <c r="K126" i="6"/>
  <c r="L126" i="6"/>
  <c r="L8" i="6"/>
  <c r="L120" i="6"/>
  <c r="K120" i="6"/>
  <c r="K95" i="6"/>
  <c r="L29" i="6"/>
  <c r="L9" i="6"/>
  <c r="G9" i="7"/>
  <c r="H9" i="7" s="1"/>
  <c r="L25" i="6"/>
  <c r="L95" i="6"/>
  <c r="K132" i="6"/>
  <c r="L57" i="6"/>
  <c r="K121" i="6"/>
  <c r="L132" i="6"/>
  <c r="L121" i="6"/>
  <c r="K115" i="6"/>
  <c r="K57" i="6"/>
  <c r="I6" i="7"/>
  <c r="J6" i="7" s="1"/>
  <c r="K29" i="6"/>
  <c r="K25" i="6"/>
  <c r="L24" i="6"/>
  <c r="K24" i="6"/>
  <c r="K6" i="6"/>
  <c r="J140" i="6"/>
  <c r="I10" i="7" s="1"/>
  <c r="J10" i="7" s="1"/>
  <c r="I8" i="7"/>
  <c r="J8" i="7" s="1"/>
  <c r="I9" i="7"/>
  <c r="J9" i="7" s="1"/>
  <c r="G8" i="7"/>
  <c r="H8" i="7" s="1"/>
  <c r="L78" i="6"/>
  <c r="K8" i="6" l="1"/>
  <c r="K16" i="6"/>
  <c r="K59" i="6"/>
  <c r="K9" i="6"/>
  <c r="L110" i="6"/>
  <c r="K110" i="6"/>
  <c r="L60" i="6"/>
  <c r="K60" i="6"/>
  <c r="L97" i="6"/>
  <c r="K97" i="6"/>
  <c r="L62" i="6"/>
  <c r="K62" i="6"/>
  <c r="K137" i="6"/>
  <c r="L135" i="6"/>
  <c r="K135" i="6"/>
  <c r="L134" i="6"/>
  <c r="K134" i="6"/>
  <c r="L131" i="6"/>
  <c r="K131" i="6"/>
  <c r="L130" i="6"/>
  <c r="K130" i="6"/>
  <c r="L128" i="6"/>
  <c r="K128" i="6"/>
  <c r="L127" i="6"/>
  <c r="K127" i="6"/>
  <c r="G10" i="7"/>
  <c r="H10" i="7" s="1"/>
  <c r="L119" i="6"/>
  <c r="K119" i="6"/>
  <c r="L118" i="6"/>
  <c r="K118" i="6"/>
  <c r="K117" i="6"/>
  <c r="L117" i="6"/>
  <c r="K116" i="6"/>
  <c r="K105" i="6"/>
  <c r="L105" i="6"/>
  <c r="K94" i="6"/>
  <c r="L94" i="6"/>
  <c r="L58" i="6"/>
  <c r="K58" i="6"/>
  <c r="L31" i="6"/>
  <c r="K31" i="6"/>
  <c r="G6" i="7"/>
  <c r="H6" i="7" s="1"/>
  <c r="L23" i="6"/>
  <c r="K23" i="6"/>
  <c r="L22" i="6"/>
  <c r="K22" i="6"/>
  <c r="L16" i="6"/>
  <c r="L14" i="6"/>
  <c r="K14" i="6"/>
  <c r="L11" i="6"/>
  <c r="K11" i="6"/>
  <c r="I5" i="7"/>
  <c r="J5" i="7" s="1"/>
  <c r="J26" i="7" s="1"/>
  <c r="L59" i="6" l="1"/>
  <c r="G7" i="7"/>
  <c r="H7" i="7" s="1"/>
  <c r="G5" i="7" s="1"/>
  <c r="H5" i="7" s="1"/>
  <c r="H26" i="7" s="1"/>
  <c r="L129" i="6"/>
  <c r="K129" i="6"/>
  <c r="L123" i="6"/>
  <c r="K123" i="6"/>
  <c r="L116" i="6"/>
  <c r="K104" i="6"/>
  <c r="L76" i="6"/>
  <c r="K76" i="6"/>
  <c r="K75" i="6"/>
  <c r="L69" i="6"/>
  <c r="K69" i="6"/>
  <c r="L68" i="6"/>
  <c r="K68" i="6"/>
  <c r="L65" i="6"/>
  <c r="K65" i="6"/>
  <c r="L56" i="6"/>
  <c r="K56" i="6"/>
  <c r="L55" i="6"/>
  <c r="K55" i="6"/>
  <c r="L38" i="6"/>
  <c r="K38" i="6"/>
  <c r="L37" i="6"/>
  <c r="K37" i="6"/>
  <c r="L36" i="6"/>
  <c r="K36" i="6"/>
  <c r="K35" i="6"/>
  <c r="L30" i="6"/>
  <c r="K30" i="6"/>
  <c r="L27" i="6"/>
  <c r="K27" i="6"/>
  <c r="L21" i="6"/>
  <c r="K21" i="6"/>
  <c r="L13" i="6"/>
  <c r="K13" i="6"/>
  <c r="L12" i="6"/>
  <c r="K12" i="6"/>
  <c r="L10" i="6"/>
  <c r="K10" i="6"/>
  <c r="L104" i="6" l="1"/>
  <c r="L75" i="6"/>
  <c r="L67" i="6"/>
  <c r="K67" i="6"/>
  <c r="L66" i="6"/>
  <c r="K66" i="6"/>
  <c r="L64" i="6"/>
  <c r="K64" i="6"/>
  <c r="L63" i="6"/>
  <c r="K63" i="6"/>
  <c r="L35" i="6"/>
  <c r="L26" i="6"/>
  <c r="K26" i="6"/>
  <c r="L20" i="6"/>
  <c r="K20" i="6"/>
  <c r="L7" i="6"/>
  <c r="K7" i="6"/>
  <c r="K5" i="6"/>
  <c r="L136" i="6" l="1"/>
  <c r="K136" i="6"/>
  <c r="L61" i="6"/>
  <c r="K61" i="6"/>
  <c r="L96" i="6"/>
  <c r="K96" i="6"/>
  <c r="K125" i="6"/>
  <c r="L125" i="6"/>
  <c r="K124" i="6"/>
  <c r="L124" i="6"/>
  <c r="F140" i="6"/>
  <c r="K122" i="6"/>
  <c r="K77" i="6"/>
  <c r="L71" i="6"/>
  <c r="K71" i="6"/>
  <c r="L5" i="6"/>
  <c r="L140" i="6" l="1"/>
  <c r="L122" i="6"/>
  <c r="E10" i="7"/>
  <c r="L100" i="6"/>
  <c r="K100" i="6"/>
  <c r="K99" i="6"/>
  <c r="L99" i="6"/>
  <c r="K98" i="6"/>
  <c r="L98" i="6"/>
  <c r="L77" i="6"/>
  <c r="L102" i="6" s="1"/>
  <c r="E8" i="7"/>
  <c r="K70" i="6"/>
  <c r="K10" i="7" l="1"/>
  <c r="F10" i="7"/>
  <c r="L10" i="7" s="1"/>
  <c r="K8" i="7"/>
  <c r="F8" i="7"/>
  <c r="L8" i="7" s="1"/>
  <c r="L70" i="6"/>
  <c r="L73" i="6" s="1"/>
  <c r="E7" i="7"/>
  <c r="F7" i="7" l="1"/>
  <c r="L7" i="7" s="1"/>
  <c r="K7" i="7"/>
  <c r="K111" i="6" l="1"/>
  <c r="K15" i="6"/>
  <c r="L111" i="6" l="1"/>
  <c r="L113" i="6" s="1"/>
  <c r="E9" i="7"/>
  <c r="L15" i="6"/>
  <c r="L33" i="6" s="1"/>
  <c r="E6" i="7"/>
  <c r="K9" i="7" l="1"/>
  <c r="F9" i="7"/>
  <c r="L9" i="7" s="1"/>
  <c r="K6" i="7"/>
  <c r="F6" i="7"/>
  <c r="L6" i="7" l="1"/>
  <c r="E5" i="7"/>
  <c r="K5" i="7" l="1"/>
  <c r="F5" i="7"/>
  <c r="L5" i="7" l="1"/>
  <c r="L26" i="7" s="1"/>
  <c r="F26" i="7"/>
</calcChain>
</file>

<file path=xl/sharedStrings.xml><?xml version="1.0" encoding="utf-8"?>
<sst xmlns="http://schemas.openxmlformats.org/spreadsheetml/2006/main" count="1911" uniqueCount="509">
  <si>
    <t>공 종 별 집 계 표</t>
  </si>
  <si>
    <t>[ 예수대학교 학습자 중심 교육인프라 구축 기계설비공사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</si>
  <si>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</si>
  <si>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</si>
  <si>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</si>
  <si>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</si>
  <si>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</si>
  <si>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</si>
  <si>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</si>
  <si>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</si>
  <si>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</si>
  <si>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</si>
  <si>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</si>
  <si>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</si>
  <si>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</si>
  <si>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</si>
  <si>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</si>
  <si>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</si>
  <si>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</si>
  <si>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</si>
  <si>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</si>
  <si>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</si>
  <si>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</si>
  <si>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</si>
  <si>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</si>
  <si>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</si>
  <si>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</si>
  <si>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</si>
  <si>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</si>
  <si>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</si>
  <si>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</si>
  <si>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</si>
  <si>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</si>
  <si>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</si>
  <si>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</si>
  <si>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</si>
  <si>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</si>
  <si>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</si>
  <si>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</si>
  <si>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</si>
  <si>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</si>
  <si>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</si>
  <si>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</si>
  <si>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</si>
  <si>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</si>
  <si>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</si>
  <si>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</si>
  <si>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</si>
  <si>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</si>
  <si>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</si>
  <si>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</si>
  <si>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예수대학교 학습자 중심 교육인프라 구축 기계설비공사</t>
  </si>
  <si>
    <t/>
  </si>
  <si>
    <t>01</t>
  </si>
  <si>
    <t>0101  1. 장비 및 위생기구 설치공사</t>
  </si>
  <si>
    <t>0101</t>
  </si>
  <si>
    <t>환풍기(천장형)</t>
  </si>
  <si>
    <t>D150x3.5CMMx30W</t>
  </si>
  <si>
    <t>대</t>
  </si>
  <si>
    <t>5E9CB40BB4C1C03A740D23A0F93332</t>
  </si>
  <si>
    <t>T</t>
  </si>
  <si>
    <t>F</t>
  </si>
  <si>
    <t>01015E9CB40BB4C1C03A740D23A0F93332</t>
  </si>
  <si>
    <t>벽부형 배기휀(자동개폐식)</t>
  </si>
  <si>
    <t>D250x12CMM*33W</t>
  </si>
  <si>
    <t>5E9CB40BB4C1C03A740D23A0F9307E</t>
  </si>
  <si>
    <t>01015E9CB40BB4C1C03A740D23A0F9307E</t>
  </si>
  <si>
    <t>저장식 전기온수기 (스텐)</t>
  </si>
  <si>
    <t>15LIT</t>
  </si>
  <si>
    <t>5E11D41CB47BB035A4C7DDD9115F59</t>
  </si>
  <si>
    <t>01015E11D41CB47BB035A4C7DDD9115F59</t>
  </si>
  <si>
    <t>100LIT</t>
  </si>
  <si>
    <t>5E11D41CB47BB035A4C7DDD9115F50</t>
  </si>
  <si>
    <t>01015E11D41CB47BB035A4C7DDD9115F50</t>
  </si>
  <si>
    <t>양변기(L/T),친환경</t>
  </si>
  <si>
    <t>KSC 1210CR(초절수, 절수1등급)</t>
  </si>
  <si>
    <t>조</t>
  </si>
  <si>
    <t>5E11C42EC4D39034A42DA496CD5293</t>
  </si>
  <si>
    <t>01015E11C42EC4D39034A42DA496CD5293</t>
  </si>
  <si>
    <t>양변기(F/V),친환경</t>
  </si>
  <si>
    <t>KSC1110(F/V) (절수3등급 이상)</t>
  </si>
  <si>
    <t>5E11C42EC4D390349405F2BFF4617E</t>
  </si>
  <si>
    <t>01015E11C42EC4D390349405F2BFF4617E</t>
  </si>
  <si>
    <t>트랩탈착식소변기,친환경</t>
  </si>
  <si>
    <t>KSU 312(전자감응식 일체형) (절수1등급 이상)</t>
  </si>
  <si>
    <t>5E11C42EC4FE1035F487CA9C2EC5B2</t>
  </si>
  <si>
    <t>01015E11C42EC4FE1035F487CA9C2EC5B2</t>
  </si>
  <si>
    <t>타원형세면기,친환경</t>
  </si>
  <si>
    <t>KSL 1050B(앵글밸브, 트랩, 폽업 포함, 수전제외)</t>
  </si>
  <si>
    <t>5E11C42EC48B6036A4E7F578763C3D</t>
  </si>
  <si>
    <t>01015E11C42EC48B6036A4E7F578763C3D</t>
  </si>
  <si>
    <t>각형세면기,친환경</t>
  </si>
  <si>
    <t>KSL 610(싱글레버식)(앵글밸브, 트랩, 폽업 포함, 수전제외)</t>
  </si>
  <si>
    <t>수전제외</t>
  </si>
  <si>
    <t>5E11C42EC48B6036A4E6EE09D77203</t>
  </si>
  <si>
    <t>01015E11C42EC48B6036A4E6EE09D77203</t>
  </si>
  <si>
    <t>세면기수전</t>
  </si>
  <si>
    <t>KLE670C,FL930C동등이상(절수 1등급)</t>
  </si>
  <si>
    <t>개</t>
  </si>
  <si>
    <t>5E11C43CA4B370325442BBAC62183E</t>
  </si>
  <si>
    <t>01015E11C43CA4B370325442BBAC62183E</t>
  </si>
  <si>
    <t>샤워수전(대붙이)</t>
  </si>
  <si>
    <t>싱글레버식(절수 1등급)</t>
  </si>
  <si>
    <t>5E11C42B7455D03374A1DEF2C341A8</t>
  </si>
  <si>
    <t>01015E11C42B7455D03374A1DEF2C341A8</t>
  </si>
  <si>
    <t>긴몸통수전</t>
  </si>
  <si>
    <t>15mm</t>
  </si>
  <si>
    <t>5E11C42B7466403264A4AA1BE20015</t>
  </si>
  <si>
    <t>01015E11C42B7466403264A4AA1BE20015</t>
  </si>
  <si>
    <t>인조대리석 세면대</t>
  </si>
  <si>
    <t>L=2400</t>
  </si>
  <si>
    <t>59FE7472542590331470C1F3956E3E908B4A5D</t>
  </si>
  <si>
    <t>010159FE7472542590331470C1F3956E3E908B4A5D</t>
  </si>
  <si>
    <t>L=1700</t>
  </si>
  <si>
    <t>59FE7472542590331470C1F3956E3E908B4D2D</t>
  </si>
  <si>
    <t>010159FE7472542590331470C1F3956E3E908B4D2D</t>
  </si>
  <si>
    <t>L=1400</t>
  </si>
  <si>
    <t>59FE7472542590331470C1F3956E3E908B4C0B</t>
  </si>
  <si>
    <t>010159FE7472542590331470C1F3956E3E908B4C0B</t>
  </si>
  <si>
    <t>화장경(방습형)</t>
  </si>
  <si>
    <t>2400*900*5T</t>
  </si>
  <si>
    <t>5E11C42D2468E0303417E1E9831DC1</t>
  </si>
  <si>
    <t>01015E11C42D2468E0303417E1E9831DC1</t>
  </si>
  <si>
    <t>1700*900*5T</t>
  </si>
  <si>
    <t>5E11C42D2468E0303417E1E9831A74</t>
  </si>
  <si>
    <t>01015E11C42D2468E0303417E1E9831A74</t>
  </si>
  <si>
    <t>1400*900*5T</t>
  </si>
  <si>
    <t>5E11C42D2468E0303417E1E9831B12</t>
  </si>
  <si>
    <t>01015E11C42D2468E0303417E1E9831B12</t>
  </si>
  <si>
    <t>600*900*5T</t>
  </si>
  <si>
    <t>5E11C42D2468E0303417E1E9831843</t>
  </si>
  <si>
    <t>01015E11C42D2468E0303417E1E9831843</t>
  </si>
  <si>
    <t>비누갑</t>
  </si>
  <si>
    <t>STS제</t>
  </si>
  <si>
    <t>5E11C42D2410503D94EE25483C52D7</t>
  </si>
  <si>
    <t>01015E11C42D2410503D94EE25483C52D7</t>
  </si>
  <si>
    <t>휴지걸이</t>
  </si>
  <si>
    <t>휴대폰거치대 일체형</t>
  </si>
  <si>
    <t>5E11C42D2410F03DD423601C8B8E6C</t>
  </si>
  <si>
    <t>01015E11C42D2410F03DD423601C8B8E6C</t>
  </si>
  <si>
    <t>수건걸이</t>
  </si>
  <si>
    <t>사각 BAR형</t>
  </si>
  <si>
    <t>5E11C42D2410503D94EE25483B4C04</t>
  </si>
  <si>
    <t>01015E11C42D2410503D94EE25483B4C04</t>
  </si>
  <si>
    <t>여성위생용품수거함</t>
  </si>
  <si>
    <t>내부비닐 ABS</t>
  </si>
  <si>
    <t>5E11C42D2468D037A4984D9DA5F8F7</t>
  </si>
  <si>
    <t>01015E11C42D2468D037A4984D9DA5F8F7</t>
  </si>
  <si>
    <t>핸드드라이어</t>
  </si>
  <si>
    <t>고속형</t>
  </si>
  <si>
    <t>5995948764BDD03F34AFC8A10DB8A63300D515</t>
  </si>
  <si>
    <t>01015995948764BDD03F34AFC8A10DB8A63300D515</t>
  </si>
  <si>
    <t>안전손잡이(장애인 손잡이) 설치</t>
  </si>
  <si>
    <t>L자(고정단3점, 양변기) 장애인손잡이</t>
  </si>
  <si>
    <t>5E11C42D2410503D94EE25483E002E</t>
  </si>
  <si>
    <t>01015E11C42D2410503D94EE25483E002E</t>
  </si>
  <si>
    <t>가동식 상하(고정단2점, 양변기) 장애인손잡이</t>
  </si>
  <si>
    <t>5E11C42D2410503D94EE25483E02DC</t>
  </si>
  <si>
    <t>01015E11C42D2410503D94EE25483E02DC</t>
  </si>
  <si>
    <t>안전손잡이(장애인 등받이) 설치</t>
  </si>
  <si>
    <t>(고정단2점) 장애인등받이</t>
  </si>
  <si>
    <t>5E11C42D2410503D94EE25483E0134</t>
  </si>
  <si>
    <t>01015E11C42D2410503D94EE25483E0134</t>
  </si>
  <si>
    <t>[ 합           계 ]</t>
  </si>
  <si>
    <t>TOTAL</t>
  </si>
  <si>
    <t>0102  2. 급수,급탕 배관 공사</t>
  </si>
  <si>
    <t>0102</t>
  </si>
  <si>
    <t>스테인리스강관옥내배관(나사)</t>
  </si>
  <si>
    <t>D15*3.0t</t>
  </si>
  <si>
    <t>M</t>
  </si>
  <si>
    <t>5E11644364BBF03B846074796D926D</t>
  </si>
  <si>
    <t>01025E11644364BBF03B846074796D926D</t>
  </si>
  <si>
    <t>D20*3.0t</t>
  </si>
  <si>
    <t>5E11644364BBC03E448154C2AC4604</t>
  </si>
  <si>
    <t>01025E11644364BBC03E448154C2AC4604</t>
  </si>
  <si>
    <t>D25*3.0t</t>
  </si>
  <si>
    <t>5E11644364BBD038A464D7706F8283</t>
  </si>
  <si>
    <t>01025E11644364BBD038A464D7706F8283</t>
  </si>
  <si>
    <t>D32*3.0t</t>
  </si>
  <si>
    <t>5E11644364BBA0336466E12BB5D995</t>
  </si>
  <si>
    <t>01025E11644364BBA0336466E12BB5D995</t>
  </si>
  <si>
    <t>일반배관용스테인리스강관관이음쇠</t>
  </si>
  <si>
    <t>∮15mm, 나사식, 엘보</t>
  </si>
  <si>
    <t>598B84A5B4B9003EC4D6F807EE0D2537909647</t>
  </si>
  <si>
    <t>0102598B84A5B4B9003EC4D6F807EE0D2537909647</t>
  </si>
  <si>
    <t>∮20mm, 나사식, 엘보</t>
  </si>
  <si>
    <t>598B84A5B4B9003EC4D6F807EE0D2537909646</t>
  </si>
  <si>
    <t>0102598B84A5B4B9003EC4D6F807EE0D2537909646</t>
  </si>
  <si>
    <t>∮25mm, 나사식, 엘보</t>
  </si>
  <si>
    <t>598B84A5B4B9003EC4D6F807EE0D2537909645</t>
  </si>
  <si>
    <t>0102598B84A5B4B9003EC4D6F807EE0D2537909645</t>
  </si>
  <si>
    <t>∮32mm, 나사식, 엘보</t>
  </si>
  <si>
    <t>598B84A5B4B9003EC4D6F807EE0D2537909644</t>
  </si>
  <si>
    <t>0102598B84A5B4B9003EC4D6F807EE0D2537909644</t>
  </si>
  <si>
    <t>∮15mm, 나사식, 티</t>
  </si>
  <si>
    <t>598B84A5B4B9003EC4D6F807EE0D25379E7BF0</t>
  </si>
  <si>
    <t>0102598B84A5B4B9003EC4D6F807EE0D25379E7BF0</t>
  </si>
  <si>
    <t>∮20mm, 나사식, 티</t>
  </si>
  <si>
    <t>598B84A5B4B9003EC4D6F807EE0D25379E7BF1</t>
  </si>
  <si>
    <t>0102598B84A5B4B9003EC4D6F807EE0D25379E7BF1</t>
  </si>
  <si>
    <t>∮25mm, 나사식, 티</t>
  </si>
  <si>
    <t>598B84A5B4B9003EC4D6F807EE0D25379E7BF2</t>
  </si>
  <si>
    <t>0102598B84A5B4B9003EC4D6F807EE0D25379E7BF2</t>
  </si>
  <si>
    <t>∮32mm, 나사식, 티</t>
  </si>
  <si>
    <t>598B84A5B4B9003EC4D6F807EE0D25379E7BF3</t>
  </si>
  <si>
    <t>0102598B84A5B4B9003EC4D6F807EE0D25379E7BF3</t>
  </si>
  <si>
    <t>∮15mm, 니플, 나사식</t>
  </si>
  <si>
    <t>598B84A5B4B9003EC4D6F807EE0D2534C62022</t>
  </si>
  <si>
    <t>0102598B84A5B4B9003EC4D6F807EE0D2534C62022</t>
  </si>
  <si>
    <t>∮20mm, 니플, 나사식</t>
  </si>
  <si>
    <t>598B84A5B4B9003EC4D6F807EE0D2534C6202D</t>
  </si>
  <si>
    <t>0102598B84A5B4B9003EC4D6F807EE0D2534C6202D</t>
  </si>
  <si>
    <t>∮15mm, 유니언, 나사식</t>
  </si>
  <si>
    <t>598B84A5B4B9003EC4D6F807EE0D2534C7C2EF</t>
  </si>
  <si>
    <t>0102598B84A5B4B9003EC4D6F807EE0D2534C7C2EF</t>
  </si>
  <si>
    <t>∮20mm, 유니언, 나사식</t>
  </si>
  <si>
    <t>598B84A5B4B9003EC4D6F807EE0D2534C7C2EE</t>
  </si>
  <si>
    <t>0102598B84A5B4B9003EC4D6F807EE0D2534C7C2EE</t>
  </si>
  <si>
    <t>∮15mm, 소켓, 나사식</t>
  </si>
  <si>
    <t>598B84A5B4B9003EC4D6F807EE0D2534C62751</t>
  </si>
  <si>
    <t>0102598B84A5B4B9003EC4D6F807EE0D2534C62751</t>
  </si>
  <si>
    <t>∮20mm, 나사식, 캡</t>
  </si>
  <si>
    <t>598B84A5B4B9003EC4D6F807EE0D2534C7C91E</t>
  </si>
  <si>
    <t>0102598B84A5B4B9003EC4D6F807EE0D2534C7C91E</t>
  </si>
  <si>
    <t>∮25mm, 나사식, 캡</t>
  </si>
  <si>
    <t>598B84A5B4B9003EC4D6F807EE0D2534C7C91F</t>
  </si>
  <si>
    <t>0102598B84A5B4B9003EC4D6F807EE0D2534C7C91F</t>
  </si>
  <si>
    <t>∮32mm, 나사식, 캡</t>
  </si>
  <si>
    <t>598B84A5B4B9003EC4D6F807EE0D2534C7C918</t>
  </si>
  <si>
    <t>0102598B84A5B4B9003EC4D6F807EE0D2534C7C918</t>
  </si>
  <si>
    <t>볼밸브(스텐, 10kg)</t>
  </si>
  <si>
    <t>D15</t>
  </si>
  <si>
    <t>5E11242AF4B7B031B4F22C97CA90B9</t>
  </si>
  <si>
    <t>01025E11242AF4B7B031B4F22C97CA90B9</t>
  </si>
  <si>
    <t>D20</t>
  </si>
  <si>
    <t>5E11242AF4B78034640C5B9A350733</t>
  </si>
  <si>
    <t>01025E11242AF4B78034640C5B9A350733</t>
  </si>
  <si>
    <t>감압밸브</t>
  </si>
  <si>
    <t>냉온수, 나사, 10kg, D15</t>
  </si>
  <si>
    <t>5E112428C4BB0035D418DFEB032ACC</t>
  </si>
  <si>
    <t>01025E112428C4BB0035D418DFEB032ACC</t>
  </si>
  <si>
    <t>냉온수, 나사, 10kg, D20</t>
  </si>
  <si>
    <t>5E112428C4BB303124EDCDB6073189</t>
  </si>
  <si>
    <t>01025E112428C4BB303124EDCDB6073189</t>
  </si>
  <si>
    <t>절연행가(달대볼트)</t>
  </si>
  <si>
    <t>개소</t>
  </si>
  <si>
    <t>5E11C42B7455B03054CBF4132E0F10</t>
  </si>
  <si>
    <t>01025E11C42B7455B03054CBF4132E0F10</t>
  </si>
  <si>
    <t>5E11C42B7455B03054CBF4105A90F8</t>
  </si>
  <si>
    <t>01025E11C42B7455B03054CBF4105A90F8</t>
  </si>
  <si>
    <t>D25</t>
  </si>
  <si>
    <t>5E11C42B7455B03054CBF41161824F</t>
  </si>
  <si>
    <t>01025E11C42B7455B03054CBF41161824F</t>
  </si>
  <si>
    <t>D32</t>
  </si>
  <si>
    <t>5E11C42B7455B03054CBF416E2F50F</t>
  </si>
  <si>
    <t>01025E11C42B7455B03054CBF416E2F50F</t>
  </si>
  <si>
    <t>폴리에틸렌보온(난연,AL피막)</t>
  </si>
  <si>
    <t>25t*D15</t>
  </si>
  <si>
    <t>5E1104DF54D6C033947E3FA6108FAE</t>
  </si>
  <si>
    <t>01025E1104DF54D6C033947E3FA6108FAE</t>
  </si>
  <si>
    <t>25t*D20</t>
  </si>
  <si>
    <t>5E1104DF54D6F03F44138ED4521422</t>
  </si>
  <si>
    <t>01025E1104DF54D6F03F44138ED4521422</t>
  </si>
  <si>
    <t>25t*D25</t>
  </si>
  <si>
    <t>5E1104DF54D6E03EB47462370EB4DF</t>
  </si>
  <si>
    <t>01025E1104DF54D6E03EB47462370EB4DF</t>
  </si>
  <si>
    <t>25t*D32</t>
  </si>
  <si>
    <t>5E1104DF54D69036D4D5DF4147C452</t>
  </si>
  <si>
    <t>01025E1104DF54D69036D4D5DF4147C452</t>
  </si>
  <si>
    <t>10t*D15</t>
  </si>
  <si>
    <t>5E1104DF54D6C033947E3FA4621208</t>
  </si>
  <si>
    <t>01025E1104DF54D6C033947E3FA4621208</t>
  </si>
  <si>
    <t>10t*D20</t>
  </si>
  <si>
    <t>5E1104DF54D6C033947E3FA462120A</t>
  </si>
  <si>
    <t>01025E1104DF54D6C033947E3FA462120A</t>
  </si>
  <si>
    <t>10t*D25</t>
  </si>
  <si>
    <t>5E1104DF54D6C033947E3FA462120C</t>
  </si>
  <si>
    <t>01025E1104DF54D6C033947E3FA462120C</t>
  </si>
  <si>
    <t>구멍뚫기(코어드릴),바닥</t>
  </si>
  <si>
    <t>D25, 콘크리트 150mm</t>
  </si>
  <si>
    <t>5E11E47D8450303C4458431CB8F484</t>
  </si>
  <si>
    <t>01025E11E47D8450303C4458431CB8F484</t>
  </si>
  <si>
    <t>배관용 홈파기</t>
  </si>
  <si>
    <t>∮22mm 이하용</t>
  </si>
  <si>
    <t>5E9CF4E8F4CE703DA42AA4E75B63D7</t>
  </si>
  <si>
    <t>01025E9CF4E8F4CE703DA42AA4E75B63D7</t>
  </si>
  <si>
    <t>0103  3. 오수,배수,통기 배관 공사</t>
  </si>
  <si>
    <t>0103</t>
  </si>
  <si>
    <t>경질염화비닐관(죠임식)</t>
  </si>
  <si>
    <t>PVC관(VG1), D50(VN SDR9, 13.6, 17)</t>
  </si>
  <si>
    <t>5E11644F14A9C0394419A787A3A75D</t>
  </si>
  <si>
    <t>01035E11644F14A9C0394419A787A3A75D</t>
  </si>
  <si>
    <t>PVC관(VG1), D75(VN SDR9, 13.6, 17)</t>
  </si>
  <si>
    <t>5E11644F14A92039349AC143A73E45</t>
  </si>
  <si>
    <t>01035E11644F14A92039349AC143A73E45</t>
  </si>
  <si>
    <t>PVC관(VG1), D100(VN SDR9, 13.6, 17)</t>
  </si>
  <si>
    <t>5E11644C4463A038042958AD3F2269</t>
  </si>
  <si>
    <t>01035E11644C4463A038042958AD3F2269</t>
  </si>
  <si>
    <t>PVC 90˚곡관(죠임식)</t>
  </si>
  <si>
    <t>∮50mm</t>
  </si>
  <si>
    <t>598B84A5B4B9003EC4D783B0604AE31F029E3F</t>
  </si>
  <si>
    <t>0103598B84A5B4B9003EC4D783B0604AE31F029E3F</t>
  </si>
  <si>
    <t>∮100mm</t>
  </si>
  <si>
    <t>598B84A5B4B9003EC4D783B0604AE31F029D2E</t>
  </si>
  <si>
    <t>0103598B84A5B4B9003EC4D783B0604AE31F029D2E</t>
  </si>
  <si>
    <t>PVC 45˚곡관(죠임식)</t>
  </si>
  <si>
    <t>598B84A5B4B9003EC4D783B0604AE31F029D2A</t>
  </si>
  <si>
    <t>0103598B84A5B4B9003EC4D783B0604AE31F029D2A</t>
  </si>
  <si>
    <t>PVC YT관(죠임식)</t>
  </si>
  <si>
    <t>598B84A5B4B9003EC4D783B0604AE31F03A14F</t>
  </si>
  <si>
    <t>0103598B84A5B4B9003EC4D783B0604AE31F03A14F</t>
  </si>
  <si>
    <t>∮75mm</t>
  </si>
  <si>
    <t>598B84A5B4B9003EC4D783B0604AE31F03A14E</t>
  </si>
  <si>
    <t>0103598B84A5B4B9003EC4D783B0604AE31F03A14E</t>
  </si>
  <si>
    <t>∮75*50mm</t>
  </si>
  <si>
    <t>598B84A5B4B9003EC4D783B0604AE31F03A0A6</t>
  </si>
  <si>
    <t>0103598B84A5B4B9003EC4D783B0604AE31F03A0A6</t>
  </si>
  <si>
    <t>598B84A5B4B9003EC4D783B0604AE31F03A149</t>
  </si>
  <si>
    <t>0103598B84A5B4B9003EC4D783B0604AE31F03A149</t>
  </si>
  <si>
    <t>∮100*50mm</t>
  </si>
  <si>
    <t>598B84A5B4B9003EC4D783B0604AE31F03A0A7</t>
  </si>
  <si>
    <t>0103598B84A5B4B9003EC4D783B0604AE31F03A0A7</t>
  </si>
  <si>
    <t>PVC Y관(죠임식)</t>
  </si>
  <si>
    <t>598B84A5B4B9003EC4D783B0604AE31F03A37F</t>
  </si>
  <si>
    <t>0103598B84A5B4B9003EC4D783B0604AE31F03A37F</t>
  </si>
  <si>
    <t>598B84A5B4B9003EC4D783B0604AE31F03A37E</t>
  </si>
  <si>
    <t>0103598B84A5B4B9003EC4D783B0604AE31F03A37E</t>
  </si>
  <si>
    <t>PVC C.O(캡 죠임식)</t>
  </si>
  <si>
    <t>598B84A5B4B9003EC4D783B0604AE31F03A401</t>
  </si>
  <si>
    <t>0103598B84A5B4B9003EC4D783B0604AE31F03A401</t>
  </si>
  <si>
    <t>598B84A5B4B9003EC4D783B0604AE31F03A403</t>
  </si>
  <si>
    <t>0103598B84A5B4B9003EC4D783B0604AE31F03A403</t>
  </si>
  <si>
    <t>598B84A5B4B9003EC4D783B0604AE31F03A405</t>
  </si>
  <si>
    <t>0103598B84A5B4B9003EC4D783B0604AE31F03A405</t>
  </si>
  <si>
    <t>PVC P트랩(죠임식)</t>
  </si>
  <si>
    <t>598B84A5B4B9003EC4D783B0604AE31F02932F</t>
  </si>
  <si>
    <t>0103598B84A5B4B9003EC4D783B0604AE31F02932F</t>
  </si>
  <si>
    <t>598B84A5B4B9003EC4D783B0604AE31F029328</t>
  </si>
  <si>
    <t>0103598B84A5B4B9003EC4D783B0604AE31F029328</t>
  </si>
  <si>
    <t>PVC 밸브소켓</t>
  </si>
  <si>
    <t>∮75mm, PVC밸브소켓</t>
  </si>
  <si>
    <t>598B84A5B4B9003EC4D783B0615032036BA96B</t>
  </si>
  <si>
    <t>0103598B84A5B4B9003EC4D783B0615032036BA96B</t>
  </si>
  <si>
    <t>바닥배수구,STS제</t>
  </si>
  <si>
    <t>5E11C42C14CC803EC47D198E225DD6</t>
  </si>
  <si>
    <t>01035E11C42C14CC803EC47D198E225DD6</t>
  </si>
  <si>
    <t>일반행거(달대볼트)</t>
  </si>
  <si>
    <t>D50</t>
  </si>
  <si>
    <t>5E11C42B7455B03064D1DFFEE94FC3</t>
  </si>
  <si>
    <t>01035E11C42B7455B03064D1DFFEE94FC3</t>
  </si>
  <si>
    <t>D80</t>
  </si>
  <si>
    <t>5E11C42B7455B03064D1DFF00BF3EE</t>
  </si>
  <si>
    <t>01035E11C42B7455B03064D1DFF00BF3EE</t>
  </si>
  <si>
    <t>D100</t>
  </si>
  <si>
    <t>5E11C42B7455B03064D1DFF112E49F</t>
  </si>
  <si>
    <t>01035E11C42B7455B03064D1DFF112E49F</t>
  </si>
  <si>
    <t>D50, 콘크리트 150mm</t>
  </si>
  <si>
    <t>5E11E47D84506039843763B7FA4285</t>
  </si>
  <si>
    <t>01035E11E47D84506039843763B7FA4285</t>
  </si>
  <si>
    <t>D75, 콘크리트 150mm</t>
  </si>
  <si>
    <t>5E11E47D845080346493CB69804D53</t>
  </si>
  <si>
    <t>01035E11E47D845080346493CB69804D53</t>
  </si>
  <si>
    <t>D100, 콘크리트 150mm</t>
  </si>
  <si>
    <t>5E11E47EA4FFF033646974D4A05A33</t>
  </si>
  <si>
    <t>01035E11E47EA4FFF033646974D4A05A33</t>
  </si>
  <si>
    <t>0104  4. 환기 배관 공사</t>
  </si>
  <si>
    <t>0104</t>
  </si>
  <si>
    <t>PVC관(VG2), D100(VN SDR 33)</t>
  </si>
  <si>
    <t>5E11644C4451503A445B412D26BCBE</t>
  </si>
  <si>
    <t>01045E11644C4451503A445B412D26BCBE</t>
  </si>
  <si>
    <t>플렉시블덕트호스</t>
  </si>
  <si>
    <t>AL, D100</t>
  </si>
  <si>
    <t>5E1174ACF469203294093CEC2AD097</t>
  </si>
  <si>
    <t>01045E1174ACF469203294093CEC2AD097</t>
  </si>
  <si>
    <t>0104598B84A5B4B9003EC4D783B0604AE31F029D2E</t>
  </si>
  <si>
    <t>PVC 소켓(죠임식)</t>
  </si>
  <si>
    <t>598B84A5B4B9003EC4D783B0604AE31F029C0B</t>
  </si>
  <si>
    <t>0104598B84A5B4B9003EC4D783B0604AE31F029C0B</t>
  </si>
  <si>
    <t>후드캡(STS)</t>
  </si>
  <si>
    <t>Φ100mm</t>
  </si>
  <si>
    <t>598B84A5B4B9003EC4D783B0615032024752A4</t>
  </si>
  <si>
    <t>0104598B84A5B4B9003EC4D783B0615032024752A4</t>
  </si>
  <si>
    <t>STS 밴드</t>
  </si>
  <si>
    <t>598B84A5B4B9003EC4D783B061503202475CA7</t>
  </si>
  <si>
    <t>0104598B84A5B4B9003EC4D783B061503202475CA7</t>
  </si>
  <si>
    <t>01045E11C42B7455B03064D1DFF112E49F</t>
  </si>
  <si>
    <t>슬리브 설치(벽체)</t>
  </si>
  <si>
    <t>D100*200L</t>
  </si>
  <si>
    <t>5E11E47924A11036A4666DA7546F97</t>
  </si>
  <si>
    <t>01045E11E47924A11036A4666DA7546F97</t>
  </si>
  <si>
    <t>0105  5. 철거공사</t>
  </si>
  <si>
    <t>0105</t>
  </si>
  <si>
    <t>화장경 철거</t>
  </si>
  <si>
    <t>5E11C42D2468E0303417E1E9831841</t>
  </si>
  <si>
    <t>01055E11C42D2468E0303417E1E9831841</t>
  </si>
  <si>
    <t>양변기 철거</t>
  </si>
  <si>
    <t>5E11C42EC4D390349405F342EB7501</t>
  </si>
  <si>
    <t>01055E11C42EC4D390349405F342EB7501</t>
  </si>
  <si>
    <t>소변기 철거</t>
  </si>
  <si>
    <t>5E11C42EC4FE703E74EA94282F28BB</t>
  </si>
  <si>
    <t>01055E11C42EC4FE703E74EA94282F28BB</t>
  </si>
  <si>
    <t>세면기 철거</t>
  </si>
  <si>
    <t>세면대포함</t>
  </si>
  <si>
    <t>5E11C42EC48B6036A4E7F4542018D5</t>
  </si>
  <si>
    <t>01055E11C42EC48B6036A4E7F4542018D5</t>
  </si>
  <si>
    <t>수전 철거</t>
  </si>
  <si>
    <t>5E11C42EC4B0B03B0421C5FE42364F</t>
  </si>
  <si>
    <t>01055E11C42EC4B0B03B0421C5FE42364F</t>
  </si>
  <si>
    <t>청소씽크 철거</t>
  </si>
  <si>
    <t>5E11C42EC4B0B03B0421C5FE42364D</t>
  </si>
  <si>
    <t>01055E11C42EC4B0B03B0421C5FE42364D</t>
  </si>
  <si>
    <t>환풍기(천장형) 철거</t>
  </si>
  <si>
    <t>5E9CB40BB4C1C03A740D23A0F93333</t>
  </si>
  <si>
    <t>01055E9CB40BB4C1C03A740D23A0F93333</t>
  </si>
  <si>
    <t>스텐관철거(나사)</t>
  </si>
  <si>
    <t>5E116444743BF0390419DE7F259F42</t>
  </si>
  <si>
    <t>01055E116444743BF0390419DE7F259F42</t>
  </si>
  <si>
    <t>5E116444743BF0390419DE7F259F40</t>
  </si>
  <si>
    <t>01055E116444743BF0390419DE7F259F40</t>
  </si>
  <si>
    <t>5E116444743BF0390419DE7F259F46</t>
  </si>
  <si>
    <t>01055E116444743BF0390419DE7F259F46</t>
  </si>
  <si>
    <t>5E116444743BF0390419DE7F259F44</t>
  </si>
  <si>
    <t>01055E116444743BF0390419DE7F259F44</t>
  </si>
  <si>
    <t>보온관철거</t>
  </si>
  <si>
    <t>D15(발포폴리에틸렌보온재)</t>
  </si>
  <si>
    <t>5E116444743BF0390419DE7F26B99C</t>
  </si>
  <si>
    <t>01055E116444743BF0390419DE7F26B99C</t>
  </si>
  <si>
    <t>D20(발포폴리에틸렌보온재)</t>
  </si>
  <si>
    <t>5E116444743BF0390419DE7F26B88D</t>
  </si>
  <si>
    <t>01055E116444743BF0390419DE7F26B88D</t>
  </si>
  <si>
    <t>D25(발포폴리에틸렌보온재)</t>
  </si>
  <si>
    <t>5E116444743BF0390419DE7F26B88F</t>
  </si>
  <si>
    <t>01055E116444743BF0390419DE7F26B88F</t>
  </si>
  <si>
    <t>D32(발포폴리에틸렌보온재)</t>
  </si>
  <si>
    <t>5E116444743BF0390419DE7F26B889</t>
  </si>
  <si>
    <t>01055E116444743BF0390419DE7F26B889</t>
  </si>
  <si>
    <t>PVC-VG1관 철거</t>
  </si>
  <si>
    <t>5E116444743BF0390419DE7F2744C5</t>
  </si>
  <si>
    <t>01055E116444743BF0390419DE7F2744C5</t>
  </si>
  <si>
    <t>D75</t>
  </si>
  <si>
    <t>5E116444743BF0390419DE7F2744C7</t>
  </si>
  <si>
    <t>01055E116444743BF0390419DE7F2744C7</t>
  </si>
  <si>
    <t>5E116444743BF0390419DE7F2744C9</t>
  </si>
  <si>
    <t>01055E116444743BF0390419DE7F2744C9</t>
  </si>
  <si>
    <t>고스텐</t>
  </si>
  <si>
    <t>Kg</t>
  </si>
  <si>
    <t>59FE646D1402803E943CEF0594E1534FD00DD7</t>
  </si>
  <si>
    <t>010559FE646D1402803E943CEF0594E1534FD00DD7</t>
  </si>
  <si>
    <t>전기온수기 철거</t>
  </si>
  <si>
    <t>5E11D41CB47BB035A4C7DDD9115F58</t>
  </si>
  <si>
    <t>01055E11D41CB47BB035A4C7DDD9115F58</t>
  </si>
  <si>
    <t>벽부형 배기휀 철거</t>
  </si>
  <si>
    <t>5E9CB40BB4C1C03A740D23A0F93079</t>
  </si>
  <si>
    <t>01055E9CB40BB4C1C03A740D23A0F93079</t>
  </si>
  <si>
    <t>천장형 냉난방기 실내기 철거</t>
  </si>
  <si>
    <t>5E1114C69433E03C9481C42D2AA82E</t>
  </si>
  <si>
    <t>01055E1114C69433E03C9481C42D2AA82E</t>
  </si>
  <si>
    <t>A</t>
  </si>
  <si>
    <t>물가자료</t>
  </si>
  <si>
    <t>거래가격</t>
  </si>
  <si>
    <t>물가정보</t>
  </si>
  <si>
    <t>조사가격1</t>
  </si>
  <si>
    <t>조사가격2</t>
  </si>
  <si>
    <t>C</t>
  </si>
  <si>
    <t>이 Sheet는 수정하지 마십시요</t>
  </si>
  <si>
    <t>공사구분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</si>
  <si>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</si>
  <si>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</si>
  <si>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</si>
  <si>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</si>
  <si>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</si>
  <si>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</si>
  <si>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</si>
  <si>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</si>
  <si>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</si>
  <si>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</si>
  <si>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</si>
  <si>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</si>
  <si>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</si>
  <si>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</si>
  <si>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</si>
  <si>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</si>
  <si>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</si>
  <si>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</si>
  <si>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</si>
  <si>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</si>
  <si>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</si>
  <si>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</si>
  <si>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</si>
  <si>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</si>
  <si>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단가 순서</t>
  </si>
  <si>
    <t>코드</t>
  </si>
  <si>
    <t>공종구분명</t>
  </si>
  <si>
    <t>원가비목코드</t>
  </si>
  <si>
    <t>작 업 부 산 물</t>
  </si>
  <si>
    <t>A3</t>
  </si>
  <si>
    <t>운    반    비</t>
  </si>
  <si>
    <t>C1</t>
  </si>
  <si>
    <t>관 급 자 재 비</t>
  </si>
  <si>
    <t>DJ</t>
  </si>
  <si>
    <t>사 급 자 재 비</t>
  </si>
  <si>
    <t>D3</t>
  </si>
  <si>
    <t>폐기물처리</t>
  </si>
  <si>
    <t>CF</t>
  </si>
  <si>
    <t>...</t>
  </si>
  <si>
    <t>환풍기(천장형) 철거후 재설치</t>
  </si>
  <si>
    <t>대</t>
    <phoneticPr fontId="1" type="noConversion"/>
  </si>
  <si>
    <t>천장형 원적외선복사난방 철거후 재설치</t>
    <phoneticPr fontId="1" type="noConversion"/>
  </si>
  <si>
    <t>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</si>
</sst>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"/>
  </numFmts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0" xfId="0" quotePrefix="1" applyFont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0" fillId="0" borderId="1" xfId="0" quotePrefix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4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0" fillId="0" borderId="0" xfId="0" quotePrefix="1" applyAlignment="1">
      <alignment vertical="top"/>
    </xf>
    <xf numFmtId="0" fontId="0" fillId="0" borderId="0" xfId="0" applyAlignment="1">
      <alignment vertical="top"/>
    </xf>
    <xf numFmtId="0" fontId="4" fillId="0" borderId="4" xfId="0" quotePrefix="1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76" fontId="3" fillId="0" borderId="4" xfId="0" applyNumberFormat="1" applyFont="1" applyBorder="1" applyAlignment="1">
      <alignment vertical="center" wrapText="1"/>
    </xf>
    <xf numFmtId="0" fontId="0" fillId="0" borderId="4" xfId="0" quotePrefix="1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176" fontId="3" fillId="0" borderId="4" xfId="0" applyNumberFormat="1" applyFont="1" applyBorder="1" applyAlignment="1">
      <alignment vertical="top" wrapText="1"/>
    </xf>
    <xf numFmtId="0" fontId="3" fillId="0" borderId="5" xfId="0" applyFont="1" applyBorder="1" applyAlignment="1">
      <alignment vertical="center" wrapText="1"/>
    </xf>
    <xf numFmtId="0" fontId="0" fillId="0" borderId="0" xfId="0" quotePrefix="1">
      <alignment vertical="center"/>
    </xf>
    <xf numFmtId="0" fontId="4" fillId="0" borderId="4" xfId="0" quotePrefix="1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176" fontId="4" fillId="0" borderId="4" xfId="0" applyNumberFormat="1" applyFont="1" applyBorder="1" applyAlignment="1">
      <alignment vertical="center" wrapText="1"/>
    </xf>
    <xf numFmtId="176" fontId="3" fillId="0" borderId="5" xfId="0" applyNumberFormat="1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0" fillId="0" borderId="4" xfId="0" quotePrefix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176" fontId="3" fillId="0" borderId="4" xfId="0" applyNumberFormat="1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center" vertical="center"/>
    </xf>
    <xf numFmtId="0" fontId="4" fillId="0" borderId="6" xfId="0" quotePrefix="1" applyFont="1" applyBorder="1" applyAlignment="1">
      <alignment vertical="center" wrapText="1"/>
    </xf>
    <xf numFmtId="0" fontId="4" fillId="0" borderId="7" xfId="0" quotePrefix="1" applyFont="1" applyBorder="1" applyAlignment="1">
      <alignment vertical="center" wrapText="1"/>
    </xf>
    <xf numFmtId="0" fontId="4" fillId="0" borderId="4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6"/>
  <sheetViews>
    <sheetView workbookViewId="0">
      <selection activeCell="B9" sqref="B9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20" ht="30" customHeight="1" x14ac:dyDescent="0.3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20" ht="30" customHeight="1" x14ac:dyDescent="0.3">
      <c r="A3" s="31" t="s">
        <v>2</v>
      </c>
      <c r="B3" s="31" t="s">
        <v>3</v>
      </c>
      <c r="C3" s="31" t="s">
        <v>4</v>
      </c>
      <c r="D3" s="31" t="s">
        <v>5</v>
      </c>
      <c r="E3" s="31" t="s">
        <v>6</v>
      </c>
      <c r="F3" s="31"/>
      <c r="G3" s="31" t="s">
        <v>9</v>
      </c>
      <c r="H3" s="31"/>
      <c r="I3" s="31" t="s">
        <v>10</v>
      </c>
      <c r="J3" s="31"/>
      <c r="K3" s="31" t="s">
        <v>11</v>
      </c>
      <c r="L3" s="31"/>
      <c r="M3" s="31" t="s">
        <v>12</v>
      </c>
      <c r="N3" s="35" t="s">
        <v>13</v>
      </c>
      <c r="O3" s="35" t="s">
        <v>14</v>
      </c>
      <c r="P3" s="35" t="s">
        <v>15</v>
      </c>
      <c r="Q3" s="35" t="s">
        <v>16</v>
      </c>
      <c r="R3" s="35" t="s">
        <v>17</v>
      </c>
      <c r="S3" s="35" t="s">
        <v>18</v>
      </c>
      <c r="T3" s="35" t="s">
        <v>19</v>
      </c>
    </row>
    <row r="4" spans="1:20" ht="30" customHeight="1" x14ac:dyDescent="0.3">
      <c r="A4" s="34"/>
      <c r="B4" s="34"/>
      <c r="C4" s="34"/>
      <c r="D4" s="34"/>
      <c r="E4" s="14" t="s">
        <v>7</v>
      </c>
      <c r="F4" s="14" t="s">
        <v>8</v>
      </c>
      <c r="G4" s="14" t="s">
        <v>7</v>
      </c>
      <c r="H4" s="14" t="s">
        <v>8</v>
      </c>
      <c r="I4" s="14" t="s">
        <v>7</v>
      </c>
      <c r="J4" s="14" t="s">
        <v>8</v>
      </c>
      <c r="K4" s="14" t="s">
        <v>7</v>
      </c>
      <c r="L4" s="14" t="s">
        <v>8</v>
      </c>
      <c r="M4" s="34"/>
      <c r="N4" s="35"/>
      <c r="O4" s="35"/>
      <c r="P4" s="35"/>
      <c r="Q4" s="35"/>
      <c r="R4" s="35"/>
      <c r="S4" s="35"/>
      <c r="T4" s="35"/>
    </row>
    <row r="5" spans="1:20" ht="30" customHeight="1" x14ac:dyDescent="0.3">
      <c r="A5" s="32" t="s">
        <v>51</v>
      </c>
      <c r="B5" s="33"/>
      <c r="C5" s="23" t="s">
        <v>52</v>
      </c>
      <c r="D5" s="24">
        <v>1</v>
      </c>
      <c r="E5" s="25">
        <f>F6+F7+F8+F9+F10</f>
        <v>0</v>
      </c>
      <c r="F5" s="25">
        <f t="shared" ref="F5:F10" si="0">E5*D5</f>
        <v>0</v>
      </c>
      <c r="G5" s="25">
        <f>H6+H7+H8+H9+H10</f>
        <v>0</v>
      </c>
      <c r="H5" s="25">
        <f t="shared" ref="H5:H10" si="1">G5*D5</f>
        <v>0</v>
      </c>
      <c r="I5" s="25">
        <f>J6+J7+J8+J9+J10</f>
        <v>0</v>
      </c>
      <c r="J5" s="25">
        <f t="shared" ref="J5:J10" si="2">I5*D5</f>
        <v>0</v>
      </c>
      <c r="K5" s="25">
        <f t="shared" ref="K5:L10" si="3">E5+G5+I5</f>
        <v>0</v>
      </c>
      <c r="L5" s="25">
        <f t="shared" si="3"/>
        <v>0</v>
      </c>
      <c r="M5" s="15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11"/>
    </row>
    <row r="6" spans="1:20" ht="30" customHeight="1" x14ac:dyDescent="0.3">
      <c r="A6" s="15" t="s">
        <v>54</v>
      </c>
      <c r="B6" s="15" t="s">
        <v>52</v>
      </c>
      <c r="C6" s="15" t="s">
        <v>52</v>
      </c>
      <c r="D6" s="16">
        <v>1</v>
      </c>
      <c r="E6" s="17">
        <f>공종별내역서!F33</f>
        <v>0</v>
      </c>
      <c r="F6" s="17">
        <f t="shared" si="0"/>
        <v>0</v>
      </c>
      <c r="G6" s="17">
        <f>공종별내역서!H33</f>
        <v>0</v>
      </c>
      <c r="H6" s="17">
        <f t="shared" si="1"/>
        <v>0</v>
      </c>
      <c r="I6" s="17">
        <f>공종별내역서!J33</f>
        <v>0</v>
      </c>
      <c r="J6" s="17">
        <f t="shared" si="2"/>
        <v>0</v>
      </c>
      <c r="K6" s="17">
        <f t="shared" si="3"/>
        <v>0</v>
      </c>
      <c r="L6" s="17">
        <f t="shared" si="3"/>
        <v>0</v>
      </c>
      <c r="M6" s="15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11"/>
    </row>
    <row r="7" spans="1:20" ht="30" customHeight="1" x14ac:dyDescent="0.3">
      <c r="A7" s="15" t="s">
        <v>165</v>
      </c>
      <c r="B7" s="15" t="s">
        <v>52</v>
      </c>
      <c r="C7" s="15" t="s">
        <v>52</v>
      </c>
      <c r="D7" s="16">
        <v>1</v>
      </c>
      <c r="E7" s="17">
        <f>공종별내역서!F73</f>
        <v>0</v>
      </c>
      <c r="F7" s="17">
        <f t="shared" si="0"/>
        <v>0</v>
      </c>
      <c r="G7" s="17">
        <f>공종별내역서!H73</f>
        <v>0</v>
      </c>
      <c r="H7" s="17">
        <f t="shared" si="1"/>
        <v>0</v>
      </c>
      <c r="I7" s="17">
        <f>공종별내역서!J73</f>
        <v>0</v>
      </c>
      <c r="J7" s="17">
        <f t="shared" si="2"/>
        <v>0</v>
      </c>
      <c r="K7" s="17">
        <f t="shared" si="3"/>
        <v>0</v>
      </c>
      <c r="L7" s="17">
        <f t="shared" si="3"/>
        <v>0</v>
      </c>
      <c r="M7" s="15" t="s">
        <v>52</v>
      </c>
      <c r="N7" s="2" t="s">
        <v>166</v>
      </c>
      <c r="O7" s="2" t="s">
        <v>52</v>
      </c>
      <c r="P7" s="2" t="s">
        <v>53</v>
      </c>
      <c r="Q7" s="2" t="s">
        <v>52</v>
      </c>
      <c r="R7" s="3">
        <v>2</v>
      </c>
      <c r="S7" s="2" t="s">
        <v>52</v>
      </c>
      <c r="T7" s="11"/>
    </row>
    <row r="8" spans="1:20" ht="30" customHeight="1" x14ac:dyDescent="0.3">
      <c r="A8" s="15" t="s">
        <v>286</v>
      </c>
      <c r="B8" s="15" t="s">
        <v>52</v>
      </c>
      <c r="C8" s="15" t="s">
        <v>52</v>
      </c>
      <c r="D8" s="16">
        <v>1</v>
      </c>
      <c r="E8" s="17">
        <f>공종별내역서!F102</f>
        <v>0</v>
      </c>
      <c r="F8" s="17">
        <f t="shared" si="0"/>
        <v>0</v>
      </c>
      <c r="G8" s="17">
        <f>공종별내역서!H102</f>
        <v>0</v>
      </c>
      <c r="H8" s="17">
        <f t="shared" si="1"/>
        <v>0</v>
      </c>
      <c r="I8" s="17">
        <f>공종별내역서!J102</f>
        <v>0</v>
      </c>
      <c r="J8" s="17">
        <f t="shared" si="2"/>
        <v>0</v>
      </c>
      <c r="K8" s="17">
        <f t="shared" si="3"/>
        <v>0</v>
      </c>
      <c r="L8" s="17">
        <f t="shared" si="3"/>
        <v>0</v>
      </c>
      <c r="M8" s="15" t="s">
        <v>52</v>
      </c>
      <c r="N8" s="2" t="s">
        <v>287</v>
      </c>
      <c r="O8" s="2" t="s">
        <v>52</v>
      </c>
      <c r="P8" s="2" t="s">
        <v>53</v>
      </c>
      <c r="Q8" s="2" t="s">
        <v>52</v>
      </c>
      <c r="R8" s="3">
        <v>2</v>
      </c>
      <c r="S8" s="2" t="s">
        <v>52</v>
      </c>
      <c r="T8" s="11"/>
    </row>
    <row r="9" spans="1:20" ht="30" customHeight="1" x14ac:dyDescent="0.3">
      <c r="A9" s="15" t="s">
        <v>365</v>
      </c>
      <c r="B9" s="15" t="s">
        <v>52</v>
      </c>
      <c r="C9" s="15" t="s">
        <v>52</v>
      </c>
      <c r="D9" s="16">
        <v>1</v>
      </c>
      <c r="E9" s="17">
        <f>공종별내역서!F113</f>
        <v>0</v>
      </c>
      <c r="F9" s="17">
        <f t="shared" si="0"/>
        <v>0</v>
      </c>
      <c r="G9" s="17">
        <f>공종별내역서!H113</f>
        <v>0</v>
      </c>
      <c r="H9" s="17">
        <f t="shared" si="1"/>
        <v>0</v>
      </c>
      <c r="I9" s="17">
        <f>공종별내역서!J113</f>
        <v>0</v>
      </c>
      <c r="J9" s="17">
        <f t="shared" si="2"/>
        <v>0</v>
      </c>
      <c r="K9" s="17">
        <f t="shared" si="3"/>
        <v>0</v>
      </c>
      <c r="L9" s="17">
        <f t="shared" si="3"/>
        <v>0</v>
      </c>
      <c r="M9" s="15" t="s">
        <v>52</v>
      </c>
      <c r="N9" s="2" t="s">
        <v>366</v>
      </c>
      <c r="O9" s="2" t="s">
        <v>52</v>
      </c>
      <c r="P9" s="2" t="s">
        <v>53</v>
      </c>
      <c r="Q9" s="2" t="s">
        <v>52</v>
      </c>
      <c r="R9" s="3">
        <v>2</v>
      </c>
      <c r="S9" s="2" t="s">
        <v>52</v>
      </c>
      <c r="T9" s="11"/>
    </row>
    <row r="10" spans="1:20" ht="30" customHeight="1" x14ac:dyDescent="0.3">
      <c r="A10" s="15" t="s">
        <v>390</v>
      </c>
      <c r="B10" s="15" t="s">
        <v>52</v>
      </c>
      <c r="C10" s="15" t="s">
        <v>52</v>
      </c>
      <c r="D10" s="16">
        <v>1</v>
      </c>
      <c r="E10" s="17">
        <f>공종별내역서!F140</f>
        <v>0</v>
      </c>
      <c r="F10" s="17">
        <f t="shared" si="0"/>
        <v>0</v>
      </c>
      <c r="G10" s="17">
        <f>공종별내역서!H140</f>
        <v>0</v>
      </c>
      <c r="H10" s="17">
        <f t="shared" si="1"/>
        <v>0</v>
      </c>
      <c r="I10" s="17">
        <f>공종별내역서!J140</f>
        <v>0</v>
      </c>
      <c r="J10" s="17">
        <f t="shared" si="2"/>
        <v>0</v>
      </c>
      <c r="K10" s="17">
        <f t="shared" si="3"/>
        <v>0</v>
      </c>
      <c r="L10" s="17">
        <f t="shared" si="3"/>
        <v>0</v>
      </c>
      <c r="M10" s="15" t="s">
        <v>52</v>
      </c>
      <c r="N10" s="2" t="s">
        <v>391</v>
      </c>
      <c r="O10" s="2" t="s">
        <v>52</v>
      </c>
      <c r="P10" s="2" t="s">
        <v>53</v>
      </c>
      <c r="Q10" s="2" t="s">
        <v>52</v>
      </c>
      <c r="R10" s="3">
        <v>2</v>
      </c>
      <c r="S10" s="2" t="s">
        <v>52</v>
      </c>
      <c r="T10" s="11"/>
    </row>
    <row r="11" spans="1:20" ht="30" customHeight="1" x14ac:dyDescent="0.3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T11" s="10"/>
    </row>
    <row r="12" spans="1:20" ht="30" customHeight="1" x14ac:dyDescent="0.3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T12" s="10"/>
    </row>
    <row r="13" spans="1:20" ht="30" customHeight="1" x14ac:dyDescent="0.3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T13" s="10"/>
    </row>
    <row r="14" spans="1:20" ht="30" customHeight="1" x14ac:dyDescent="0.3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T14" s="10"/>
    </row>
    <row r="15" spans="1:20" ht="30" customHeight="1" x14ac:dyDescent="0.3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T15" s="10"/>
    </row>
    <row r="16" spans="1:20" ht="30" customHeight="1" x14ac:dyDescent="0.3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T16" s="10"/>
    </row>
    <row r="17" spans="1:20" ht="30" customHeight="1" x14ac:dyDescent="0.3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T17" s="10"/>
    </row>
    <row r="18" spans="1:20" ht="30" customHeight="1" x14ac:dyDescent="0.3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T18" s="10"/>
    </row>
    <row r="19" spans="1:20" ht="30" customHeight="1" x14ac:dyDescent="0.3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T19" s="10"/>
    </row>
    <row r="20" spans="1:20" ht="30" customHeight="1" x14ac:dyDescent="0.3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T20" s="10"/>
    </row>
    <row r="21" spans="1:20" ht="30" customHeight="1" x14ac:dyDescent="0.3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T21" s="10"/>
    </row>
    <row r="22" spans="1:20" ht="30" customHeight="1" x14ac:dyDescent="0.3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T22" s="10"/>
    </row>
    <row r="23" spans="1:20" ht="30" customHeight="1" x14ac:dyDescent="0.3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T23" s="10"/>
    </row>
    <row r="24" spans="1:20" ht="30" customHeight="1" x14ac:dyDescent="0.3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T24" s="10"/>
    </row>
    <row r="25" spans="1:20" ht="30" customHeight="1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T25" s="10"/>
    </row>
    <row r="26" spans="1:20" ht="30" customHeight="1" x14ac:dyDescent="0.3">
      <c r="A26" s="15" t="s">
        <v>163</v>
      </c>
      <c r="B26" s="16"/>
      <c r="C26" s="16"/>
      <c r="D26" s="16"/>
      <c r="E26" s="16"/>
      <c r="F26" s="17">
        <f>F5</f>
        <v>0</v>
      </c>
      <c r="G26" s="16"/>
      <c r="H26" s="17">
        <f>H5</f>
        <v>0</v>
      </c>
      <c r="I26" s="16"/>
      <c r="J26" s="17">
        <f>J5</f>
        <v>0</v>
      </c>
      <c r="K26" s="16"/>
      <c r="L26" s="17">
        <f>L5</f>
        <v>0</v>
      </c>
      <c r="M26" s="16"/>
      <c r="T26" s="10"/>
    </row>
  </sheetData>
  <mergeCells count="17">
    <mergeCell ref="Q3:Q4"/>
    <mergeCell ref="R3:R4"/>
    <mergeCell ref="S3:S4"/>
    <mergeCell ref="T3:T4"/>
    <mergeCell ref="I3:J3"/>
    <mergeCell ref="K3:L3"/>
    <mergeCell ref="M3:M4"/>
    <mergeCell ref="N3:N4"/>
    <mergeCell ref="O3:O4"/>
    <mergeCell ref="P3:P4"/>
    <mergeCell ref="G3:H3"/>
    <mergeCell ref="A5:B5"/>
    <mergeCell ref="A3:A4"/>
    <mergeCell ref="B3:B4"/>
    <mergeCell ref="C3:C4"/>
    <mergeCell ref="D3:D4"/>
    <mergeCell ref="E3:F3"/>
  </mergeCells>
  <phoneticPr fontId="1" type="noConversion"/>
  <pageMargins left="0.78740157480314954" right="0" top="0.39370078740157477" bottom="0.39370078740157477" header="0" footer="0"/>
  <pageSetup paperSize="9"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V140"/>
  <sheetViews>
    <sheetView tabSelected="1" workbookViewId="0"/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  <col min="49" max="52" width="0" hidden="1" customWidth="1"/>
  </cols>
  <sheetData>
    <row r="1" spans="1:48" ht="30" customHeight="1" x14ac:dyDescent="0.3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48" ht="30" customHeight="1" x14ac:dyDescent="0.3">
      <c r="A2" s="31" t="s">
        <v>2</v>
      </c>
      <c r="B2" s="31" t="s">
        <v>3</v>
      </c>
      <c r="C2" s="31" t="s">
        <v>4</v>
      </c>
      <c r="D2" s="31" t="s">
        <v>5</v>
      </c>
      <c r="E2" s="31" t="s">
        <v>6</v>
      </c>
      <c r="F2" s="31"/>
      <c r="G2" s="31" t="s">
        <v>9</v>
      </c>
      <c r="H2" s="31"/>
      <c r="I2" s="31" t="s">
        <v>10</v>
      </c>
      <c r="J2" s="31"/>
      <c r="K2" s="31" t="s">
        <v>11</v>
      </c>
      <c r="L2" s="31"/>
      <c r="M2" s="31" t="s">
        <v>12</v>
      </c>
      <c r="N2" s="35" t="s">
        <v>20</v>
      </c>
      <c r="O2" s="35" t="s">
        <v>14</v>
      </c>
      <c r="P2" s="35" t="s">
        <v>21</v>
      </c>
      <c r="Q2" s="35" t="s">
        <v>13</v>
      </c>
      <c r="R2" s="35" t="s">
        <v>22</v>
      </c>
      <c r="S2" s="35" t="s">
        <v>23</v>
      </c>
      <c r="T2" s="35" t="s">
        <v>24</v>
      </c>
      <c r="U2" s="35" t="s">
        <v>25</v>
      </c>
      <c r="V2" s="35" t="s">
        <v>26</v>
      </c>
      <c r="W2" s="35" t="s">
        <v>27</v>
      </c>
      <c r="X2" s="35" t="s">
        <v>28</v>
      </c>
      <c r="Y2" s="35" t="s">
        <v>29</v>
      </c>
      <c r="Z2" s="35" t="s">
        <v>30</v>
      </c>
      <c r="AA2" s="35" t="s">
        <v>31</v>
      </c>
      <c r="AB2" s="35" t="s">
        <v>32</v>
      </c>
      <c r="AC2" s="35" t="s">
        <v>33</v>
      </c>
      <c r="AD2" s="35" t="s">
        <v>34</v>
      </c>
      <c r="AE2" s="35" t="s">
        <v>35</v>
      </c>
      <c r="AF2" s="35" t="s">
        <v>36</v>
      </c>
      <c r="AG2" s="35" t="s">
        <v>37</v>
      </c>
      <c r="AH2" s="35" t="s">
        <v>38</v>
      </c>
      <c r="AI2" s="35" t="s">
        <v>39</v>
      </c>
      <c r="AJ2" s="35" t="s">
        <v>40</v>
      </c>
      <c r="AK2" s="35" t="s">
        <v>41</v>
      </c>
      <c r="AL2" s="35" t="s">
        <v>42</v>
      </c>
      <c r="AM2" s="35" t="s">
        <v>43</v>
      </c>
      <c r="AN2" s="35" t="s">
        <v>44</v>
      </c>
      <c r="AO2" s="35" t="s">
        <v>45</v>
      </c>
      <c r="AP2" s="35" t="s">
        <v>46</v>
      </c>
      <c r="AQ2" s="35" t="s">
        <v>47</v>
      </c>
      <c r="AR2" s="35" t="s">
        <v>48</v>
      </c>
      <c r="AS2" s="35" t="s">
        <v>16</v>
      </c>
      <c r="AT2" s="35" t="s">
        <v>17</v>
      </c>
      <c r="AU2" s="35" t="s">
        <v>49</v>
      </c>
      <c r="AV2" s="35" t="s">
        <v>50</v>
      </c>
    </row>
    <row r="3" spans="1:48" ht="30" customHeight="1" x14ac:dyDescent="0.3">
      <c r="A3" s="31"/>
      <c r="B3" s="31"/>
      <c r="C3" s="31"/>
      <c r="D3" s="31"/>
      <c r="E3" s="9" t="s">
        <v>7</v>
      </c>
      <c r="F3" s="9" t="s">
        <v>8</v>
      </c>
      <c r="G3" s="9" t="s">
        <v>7</v>
      </c>
      <c r="H3" s="9" t="s">
        <v>8</v>
      </c>
      <c r="I3" s="9" t="s">
        <v>7</v>
      </c>
      <c r="J3" s="9" t="s">
        <v>8</v>
      </c>
      <c r="K3" s="9" t="s">
        <v>7</v>
      </c>
      <c r="L3" s="9" t="s">
        <v>8</v>
      </c>
      <c r="M3" s="31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</row>
    <row r="4" spans="1:48" ht="30" customHeight="1" x14ac:dyDescent="0.3">
      <c r="A4" s="28" t="s">
        <v>54</v>
      </c>
      <c r="B4" s="28" t="s">
        <v>52</v>
      </c>
      <c r="C4" s="29"/>
      <c r="D4" s="29"/>
      <c r="E4" s="30"/>
      <c r="F4" s="30"/>
      <c r="G4" s="30"/>
      <c r="H4" s="30"/>
      <c r="I4" s="30"/>
      <c r="J4" s="30"/>
      <c r="K4" s="30"/>
      <c r="L4" s="30"/>
      <c r="M4" s="29"/>
      <c r="N4" s="13"/>
      <c r="O4" s="13"/>
      <c r="P4" s="13"/>
      <c r="Q4" s="12" t="s">
        <v>55</v>
      </c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</row>
    <row r="5" spans="1:48" ht="30" customHeight="1" x14ac:dyDescent="0.3">
      <c r="A5" s="15" t="s">
        <v>56</v>
      </c>
      <c r="B5" s="15" t="s">
        <v>57</v>
      </c>
      <c r="C5" s="15" t="s">
        <v>58</v>
      </c>
      <c r="D5" s="16">
        <v>2</v>
      </c>
      <c r="E5" s="17"/>
      <c r="F5" s="17"/>
      <c r="G5" s="17"/>
      <c r="H5" s="17"/>
      <c r="I5" s="17"/>
      <c r="J5" s="17"/>
      <c r="K5" s="17">
        <f t="shared" ref="K5:K31" si="0">TRUNC(E5+G5+I5, 0)</f>
        <v>0</v>
      </c>
      <c r="L5" s="17">
        <f t="shared" ref="L5:L31" si="1">TRUNC(F5+H5+J5, 0)</f>
        <v>0</v>
      </c>
      <c r="M5" s="15" t="s">
        <v>52</v>
      </c>
      <c r="N5" s="2" t="s">
        <v>59</v>
      </c>
      <c r="O5" s="2" t="s">
        <v>52</v>
      </c>
      <c r="P5" s="2" t="s">
        <v>52</v>
      </c>
      <c r="Q5" s="2" t="s">
        <v>55</v>
      </c>
      <c r="R5" s="2" t="s">
        <v>60</v>
      </c>
      <c r="S5" s="2" t="s">
        <v>61</v>
      </c>
      <c r="T5" s="2" t="s">
        <v>61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62</v>
      </c>
      <c r="AV5" s="3">
        <v>7</v>
      </c>
    </row>
    <row r="6" spans="1:48" ht="30" customHeight="1" x14ac:dyDescent="0.3">
      <c r="A6" s="15" t="s">
        <v>63</v>
      </c>
      <c r="B6" s="15" t="s">
        <v>64</v>
      </c>
      <c r="C6" s="15" t="s">
        <v>58</v>
      </c>
      <c r="D6" s="16">
        <v>4</v>
      </c>
      <c r="E6" s="17"/>
      <c r="F6" s="17"/>
      <c r="G6" s="17"/>
      <c r="H6" s="17"/>
      <c r="I6" s="17"/>
      <c r="J6" s="17"/>
      <c r="K6" s="17">
        <f t="shared" si="0"/>
        <v>0</v>
      </c>
      <c r="L6" s="17">
        <f t="shared" si="1"/>
        <v>0</v>
      </c>
      <c r="M6" s="15" t="s">
        <v>52</v>
      </c>
      <c r="N6" s="2" t="s">
        <v>65</v>
      </c>
      <c r="O6" s="2" t="s">
        <v>52</v>
      </c>
      <c r="P6" s="2" t="s">
        <v>52</v>
      </c>
      <c r="Q6" s="2" t="s">
        <v>55</v>
      </c>
      <c r="R6" s="2" t="s">
        <v>60</v>
      </c>
      <c r="S6" s="2" t="s">
        <v>61</v>
      </c>
      <c r="T6" s="2" t="s">
        <v>61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66</v>
      </c>
      <c r="AV6" s="3">
        <v>8</v>
      </c>
    </row>
    <row r="7" spans="1:48" ht="30" customHeight="1" x14ac:dyDescent="0.3">
      <c r="A7" s="15" t="s">
        <v>67</v>
      </c>
      <c r="B7" s="15" t="s">
        <v>68</v>
      </c>
      <c r="C7" s="15" t="s">
        <v>58</v>
      </c>
      <c r="D7" s="16">
        <v>4</v>
      </c>
      <c r="E7" s="17"/>
      <c r="F7" s="17"/>
      <c r="G7" s="17"/>
      <c r="H7" s="17"/>
      <c r="I7" s="17"/>
      <c r="J7" s="17"/>
      <c r="K7" s="17">
        <f t="shared" si="0"/>
        <v>0</v>
      </c>
      <c r="L7" s="17">
        <f t="shared" si="1"/>
        <v>0</v>
      </c>
      <c r="M7" s="15" t="s">
        <v>52</v>
      </c>
      <c r="N7" s="2" t="s">
        <v>69</v>
      </c>
      <c r="O7" s="2" t="s">
        <v>52</v>
      </c>
      <c r="P7" s="2" t="s">
        <v>52</v>
      </c>
      <c r="Q7" s="2" t="s">
        <v>55</v>
      </c>
      <c r="R7" s="2" t="s">
        <v>60</v>
      </c>
      <c r="S7" s="2" t="s">
        <v>61</v>
      </c>
      <c r="T7" s="2" t="s">
        <v>61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70</v>
      </c>
      <c r="AV7" s="3">
        <v>9</v>
      </c>
    </row>
    <row r="8" spans="1:48" ht="30" customHeight="1" x14ac:dyDescent="0.3">
      <c r="A8" s="15" t="s">
        <v>67</v>
      </c>
      <c r="B8" s="15" t="s">
        <v>71</v>
      </c>
      <c r="C8" s="15" t="s">
        <v>58</v>
      </c>
      <c r="D8" s="16">
        <v>1</v>
      </c>
      <c r="E8" s="17"/>
      <c r="F8" s="17"/>
      <c r="G8" s="17"/>
      <c r="H8" s="17"/>
      <c r="I8" s="17"/>
      <c r="J8" s="17"/>
      <c r="K8" s="17">
        <f t="shared" si="0"/>
        <v>0</v>
      </c>
      <c r="L8" s="17">
        <f t="shared" si="1"/>
        <v>0</v>
      </c>
      <c r="M8" s="15" t="s">
        <v>52</v>
      </c>
      <c r="N8" s="2" t="s">
        <v>72</v>
      </c>
      <c r="O8" s="2" t="s">
        <v>52</v>
      </c>
      <c r="P8" s="2" t="s">
        <v>52</v>
      </c>
      <c r="Q8" s="2" t="s">
        <v>55</v>
      </c>
      <c r="R8" s="2" t="s">
        <v>60</v>
      </c>
      <c r="S8" s="2" t="s">
        <v>61</v>
      </c>
      <c r="T8" s="2" t="s">
        <v>61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73</v>
      </c>
      <c r="AV8" s="3">
        <v>10</v>
      </c>
    </row>
    <row r="9" spans="1:48" ht="30" customHeight="1" x14ac:dyDescent="0.3">
      <c r="A9" s="15" t="s">
        <v>74</v>
      </c>
      <c r="B9" s="15" t="s">
        <v>75</v>
      </c>
      <c r="C9" s="15" t="s">
        <v>76</v>
      </c>
      <c r="D9" s="16">
        <v>16</v>
      </c>
      <c r="E9" s="17"/>
      <c r="F9" s="17"/>
      <c r="G9" s="17"/>
      <c r="H9" s="17"/>
      <c r="I9" s="17"/>
      <c r="J9" s="17"/>
      <c r="K9" s="17">
        <f t="shared" si="0"/>
        <v>0</v>
      </c>
      <c r="L9" s="17">
        <f t="shared" si="1"/>
        <v>0</v>
      </c>
      <c r="M9" s="15" t="s">
        <v>52</v>
      </c>
      <c r="N9" s="2" t="s">
        <v>77</v>
      </c>
      <c r="O9" s="2" t="s">
        <v>52</v>
      </c>
      <c r="P9" s="2" t="s">
        <v>52</v>
      </c>
      <c r="Q9" s="2" t="s">
        <v>55</v>
      </c>
      <c r="R9" s="2" t="s">
        <v>60</v>
      </c>
      <c r="S9" s="2" t="s">
        <v>61</v>
      </c>
      <c r="T9" s="2" t="s">
        <v>61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78</v>
      </c>
      <c r="AV9" s="3">
        <v>11</v>
      </c>
    </row>
    <row r="10" spans="1:48" ht="30" customHeight="1" x14ac:dyDescent="0.3">
      <c r="A10" s="15" t="s">
        <v>79</v>
      </c>
      <c r="B10" s="15" t="s">
        <v>80</v>
      </c>
      <c r="C10" s="15" t="s">
        <v>76</v>
      </c>
      <c r="D10" s="16">
        <v>1</v>
      </c>
      <c r="E10" s="17"/>
      <c r="F10" s="17"/>
      <c r="G10" s="17"/>
      <c r="H10" s="17"/>
      <c r="I10" s="17"/>
      <c r="J10" s="17"/>
      <c r="K10" s="17">
        <f t="shared" si="0"/>
        <v>0</v>
      </c>
      <c r="L10" s="17">
        <f t="shared" si="1"/>
        <v>0</v>
      </c>
      <c r="M10" s="15" t="s">
        <v>52</v>
      </c>
      <c r="N10" s="2" t="s">
        <v>81</v>
      </c>
      <c r="O10" s="2" t="s">
        <v>52</v>
      </c>
      <c r="P10" s="2" t="s">
        <v>52</v>
      </c>
      <c r="Q10" s="2" t="s">
        <v>55</v>
      </c>
      <c r="R10" s="2" t="s">
        <v>60</v>
      </c>
      <c r="S10" s="2" t="s">
        <v>61</v>
      </c>
      <c r="T10" s="2" t="s">
        <v>61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82</v>
      </c>
      <c r="AV10" s="3">
        <v>12</v>
      </c>
    </row>
    <row r="11" spans="1:48" ht="30" customHeight="1" x14ac:dyDescent="0.3">
      <c r="A11" s="15" t="s">
        <v>83</v>
      </c>
      <c r="B11" s="15" t="s">
        <v>84</v>
      </c>
      <c r="C11" s="15" t="s">
        <v>76</v>
      </c>
      <c r="D11" s="16">
        <v>4</v>
      </c>
      <c r="E11" s="17"/>
      <c r="F11" s="17"/>
      <c r="G11" s="17"/>
      <c r="H11" s="17"/>
      <c r="I11" s="17"/>
      <c r="J11" s="17"/>
      <c r="K11" s="17">
        <f t="shared" si="0"/>
        <v>0</v>
      </c>
      <c r="L11" s="17">
        <f t="shared" si="1"/>
        <v>0</v>
      </c>
      <c r="M11" s="15" t="s">
        <v>52</v>
      </c>
      <c r="N11" s="2" t="s">
        <v>85</v>
      </c>
      <c r="O11" s="2" t="s">
        <v>52</v>
      </c>
      <c r="P11" s="2" t="s">
        <v>52</v>
      </c>
      <c r="Q11" s="2" t="s">
        <v>55</v>
      </c>
      <c r="R11" s="2" t="s">
        <v>60</v>
      </c>
      <c r="S11" s="2" t="s">
        <v>61</v>
      </c>
      <c r="T11" s="2" t="s">
        <v>61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86</v>
      </c>
      <c r="AV11" s="3">
        <v>13</v>
      </c>
    </row>
    <row r="12" spans="1:48" ht="30" customHeight="1" x14ac:dyDescent="0.3">
      <c r="A12" s="15" t="s">
        <v>87</v>
      </c>
      <c r="B12" s="15" t="s">
        <v>88</v>
      </c>
      <c r="C12" s="15" t="s">
        <v>76</v>
      </c>
      <c r="D12" s="16">
        <v>8</v>
      </c>
      <c r="E12" s="17"/>
      <c r="F12" s="17"/>
      <c r="G12" s="17"/>
      <c r="H12" s="17"/>
      <c r="I12" s="17"/>
      <c r="J12" s="17"/>
      <c r="K12" s="17">
        <f t="shared" si="0"/>
        <v>0</v>
      </c>
      <c r="L12" s="17">
        <f t="shared" si="1"/>
        <v>0</v>
      </c>
      <c r="M12" s="15" t="s">
        <v>52</v>
      </c>
      <c r="N12" s="2" t="s">
        <v>89</v>
      </c>
      <c r="O12" s="2" t="s">
        <v>52</v>
      </c>
      <c r="P12" s="2" t="s">
        <v>52</v>
      </c>
      <c r="Q12" s="2" t="s">
        <v>55</v>
      </c>
      <c r="R12" s="2" t="s">
        <v>60</v>
      </c>
      <c r="S12" s="2" t="s">
        <v>61</v>
      </c>
      <c r="T12" s="2" t="s">
        <v>61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90</v>
      </c>
      <c r="AV12" s="3">
        <v>14</v>
      </c>
    </row>
    <row r="13" spans="1:48" ht="30" customHeight="1" x14ac:dyDescent="0.3">
      <c r="A13" s="15" t="s">
        <v>91</v>
      </c>
      <c r="B13" s="15" t="s">
        <v>92</v>
      </c>
      <c r="C13" s="15" t="s">
        <v>76</v>
      </c>
      <c r="D13" s="16">
        <v>1</v>
      </c>
      <c r="E13" s="17"/>
      <c r="F13" s="17"/>
      <c r="G13" s="17"/>
      <c r="H13" s="17"/>
      <c r="I13" s="17"/>
      <c r="J13" s="17"/>
      <c r="K13" s="17">
        <f t="shared" si="0"/>
        <v>0</v>
      </c>
      <c r="L13" s="17">
        <f t="shared" si="1"/>
        <v>0</v>
      </c>
      <c r="M13" s="15" t="s">
        <v>93</v>
      </c>
      <c r="N13" s="2" t="s">
        <v>94</v>
      </c>
      <c r="O13" s="2" t="s">
        <v>52</v>
      </c>
      <c r="P13" s="2" t="s">
        <v>52</v>
      </c>
      <c r="Q13" s="2" t="s">
        <v>55</v>
      </c>
      <c r="R13" s="2" t="s">
        <v>60</v>
      </c>
      <c r="S13" s="2" t="s">
        <v>61</v>
      </c>
      <c r="T13" s="2" t="s">
        <v>61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95</v>
      </c>
      <c r="AV13" s="3">
        <v>15</v>
      </c>
    </row>
    <row r="14" spans="1:48" ht="30" customHeight="1" x14ac:dyDescent="0.3">
      <c r="A14" s="15" t="s">
        <v>96</v>
      </c>
      <c r="B14" s="15" t="s">
        <v>97</v>
      </c>
      <c r="C14" s="15" t="s">
        <v>98</v>
      </c>
      <c r="D14" s="16">
        <v>9</v>
      </c>
      <c r="E14" s="17"/>
      <c r="F14" s="17"/>
      <c r="G14" s="17"/>
      <c r="H14" s="17"/>
      <c r="I14" s="17"/>
      <c r="J14" s="17"/>
      <c r="K14" s="17">
        <f t="shared" si="0"/>
        <v>0</v>
      </c>
      <c r="L14" s="17">
        <f t="shared" si="1"/>
        <v>0</v>
      </c>
      <c r="M14" s="15" t="s">
        <v>52</v>
      </c>
      <c r="N14" s="2" t="s">
        <v>99</v>
      </c>
      <c r="O14" s="2" t="s">
        <v>52</v>
      </c>
      <c r="P14" s="2" t="s">
        <v>52</v>
      </c>
      <c r="Q14" s="2" t="s">
        <v>55</v>
      </c>
      <c r="R14" s="2" t="s">
        <v>60</v>
      </c>
      <c r="S14" s="2" t="s">
        <v>61</v>
      </c>
      <c r="T14" s="2" t="s">
        <v>61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100</v>
      </c>
      <c r="AV14" s="3">
        <v>16</v>
      </c>
    </row>
    <row r="15" spans="1:48" ht="30" customHeight="1" x14ac:dyDescent="0.3">
      <c r="A15" s="15" t="s">
        <v>101</v>
      </c>
      <c r="B15" s="15" t="s">
        <v>102</v>
      </c>
      <c r="C15" s="15" t="s">
        <v>98</v>
      </c>
      <c r="D15" s="16">
        <v>2</v>
      </c>
      <c r="E15" s="17"/>
      <c r="F15" s="17"/>
      <c r="G15" s="17"/>
      <c r="H15" s="17"/>
      <c r="I15" s="17"/>
      <c r="J15" s="17"/>
      <c r="K15" s="17">
        <f t="shared" si="0"/>
        <v>0</v>
      </c>
      <c r="L15" s="17">
        <f t="shared" si="1"/>
        <v>0</v>
      </c>
      <c r="M15" s="15" t="s">
        <v>52</v>
      </c>
      <c r="N15" s="2" t="s">
        <v>103</v>
      </c>
      <c r="O15" s="2" t="s">
        <v>52</v>
      </c>
      <c r="P15" s="2" t="s">
        <v>52</v>
      </c>
      <c r="Q15" s="2" t="s">
        <v>55</v>
      </c>
      <c r="R15" s="2" t="s">
        <v>60</v>
      </c>
      <c r="S15" s="2" t="s">
        <v>61</v>
      </c>
      <c r="T15" s="2" t="s">
        <v>61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52</v>
      </c>
      <c r="AS15" s="2" t="s">
        <v>52</v>
      </c>
      <c r="AT15" s="3"/>
      <c r="AU15" s="2" t="s">
        <v>104</v>
      </c>
      <c r="AV15" s="3">
        <v>17</v>
      </c>
    </row>
    <row r="16" spans="1:48" ht="30" customHeight="1" x14ac:dyDescent="0.3">
      <c r="A16" s="15" t="s">
        <v>105</v>
      </c>
      <c r="B16" s="15" t="s">
        <v>106</v>
      </c>
      <c r="C16" s="15" t="s">
        <v>98</v>
      </c>
      <c r="D16" s="16">
        <v>4</v>
      </c>
      <c r="E16" s="17"/>
      <c r="F16" s="17"/>
      <c r="G16" s="17"/>
      <c r="H16" s="17"/>
      <c r="I16" s="17"/>
      <c r="J16" s="17"/>
      <c r="K16" s="17">
        <f t="shared" si="0"/>
        <v>0</v>
      </c>
      <c r="L16" s="17">
        <f t="shared" si="1"/>
        <v>0</v>
      </c>
      <c r="M16" s="15" t="s">
        <v>52</v>
      </c>
      <c r="N16" s="2" t="s">
        <v>107</v>
      </c>
      <c r="O16" s="2" t="s">
        <v>52</v>
      </c>
      <c r="P16" s="2" t="s">
        <v>52</v>
      </c>
      <c r="Q16" s="2" t="s">
        <v>55</v>
      </c>
      <c r="R16" s="2" t="s">
        <v>60</v>
      </c>
      <c r="S16" s="2" t="s">
        <v>61</v>
      </c>
      <c r="T16" s="2" t="s">
        <v>61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2" t="s">
        <v>52</v>
      </c>
      <c r="AS16" s="2" t="s">
        <v>52</v>
      </c>
      <c r="AT16" s="3"/>
      <c r="AU16" s="2" t="s">
        <v>108</v>
      </c>
      <c r="AV16" s="3">
        <v>18</v>
      </c>
    </row>
    <row r="17" spans="1:48" ht="30" customHeight="1" x14ac:dyDescent="0.3">
      <c r="A17" s="15" t="s">
        <v>109</v>
      </c>
      <c r="B17" s="15" t="s">
        <v>110</v>
      </c>
      <c r="C17" s="15" t="s">
        <v>76</v>
      </c>
      <c r="D17" s="16">
        <v>1</v>
      </c>
      <c r="E17" s="17"/>
      <c r="F17" s="17"/>
      <c r="G17" s="17"/>
      <c r="H17" s="17"/>
      <c r="I17" s="17"/>
      <c r="J17" s="17"/>
      <c r="K17" s="17">
        <f t="shared" si="0"/>
        <v>0</v>
      </c>
      <c r="L17" s="17">
        <f t="shared" si="1"/>
        <v>0</v>
      </c>
      <c r="M17" s="15" t="s">
        <v>52</v>
      </c>
      <c r="N17" s="2" t="s">
        <v>111</v>
      </c>
      <c r="O17" s="2" t="s">
        <v>52</v>
      </c>
      <c r="P17" s="2" t="s">
        <v>52</v>
      </c>
      <c r="Q17" s="2" t="s">
        <v>55</v>
      </c>
      <c r="R17" s="2" t="s">
        <v>61</v>
      </c>
      <c r="S17" s="2" t="s">
        <v>61</v>
      </c>
      <c r="T17" s="2" t="s">
        <v>60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2" t="s">
        <v>52</v>
      </c>
      <c r="AS17" s="2" t="s">
        <v>52</v>
      </c>
      <c r="AT17" s="3"/>
      <c r="AU17" s="2" t="s">
        <v>112</v>
      </c>
      <c r="AV17" s="3">
        <v>23</v>
      </c>
    </row>
    <row r="18" spans="1:48" ht="30" customHeight="1" x14ac:dyDescent="0.3">
      <c r="A18" s="15" t="s">
        <v>109</v>
      </c>
      <c r="B18" s="15" t="s">
        <v>113</v>
      </c>
      <c r="C18" s="15" t="s">
        <v>76</v>
      </c>
      <c r="D18" s="16">
        <v>1</v>
      </c>
      <c r="E18" s="17"/>
      <c r="F18" s="17"/>
      <c r="G18" s="17"/>
      <c r="H18" s="17"/>
      <c r="I18" s="17"/>
      <c r="J18" s="17"/>
      <c r="K18" s="17">
        <f t="shared" si="0"/>
        <v>0</v>
      </c>
      <c r="L18" s="17">
        <f t="shared" si="1"/>
        <v>0</v>
      </c>
      <c r="M18" s="15" t="s">
        <v>52</v>
      </c>
      <c r="N18" s="2" t="s">
        <v>114</v>
      </c>
      <c r="O18" s="2" t="s">
        <v>52</v>
      </c>
      <c r="P18" s="2" t="s">
        <v>52</v>
      </c>
      <c r="Q18" s="2" t="s">
        <v>55</v>
      </c>
      <c r="R18" s="2" t="s">
        <v>61</v>
      </c>
      <c r="S18" s="2" t="s">
        <v>61</v>
      </c>
      <c r="T18" s="2" t="s">
        <v>60</v>
      </c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2" t="s">
        <v>52</v>
      </c>
      <c r="AS18" s="2" t="s">
        <v>52</v>
      </c>
      <c r="AT18" s="3"/>
      <c r="AU18" s="2" t="s">
        <v>115</v>
      </c>
      <c r="AV18" s="3">
        <v>24</v>
      </c>
    </row>
    <row r="19" spans="1:48" ht="30" customHeight="1" x14ac:dyDescent="0.3">
      <c r="A19" s="15" t="s">
        <v>109</v>
      </c>
      <c r="B19" s="15" t="s">
        <v>116</v>
      </c>
      <c r="C19" s="15" t="s">
        <v>76</v>
      </c>
      <c r="D19" s="16">
        <v>2</v>
      </c>
      <c r="E19" s="17"/>
      <c r="F19" s="17"/>
      <c r="G19" s="17"/>
      <c r="H19" s="17"/>
      <c r="I19" s="17"/>
      <c r="J19" s="17"/>
      <c r="K19" s="17">
        <f t="shared" si="0"/>
        <v>0</v>
      </c>
      <c r="L19" s="17">
        <f t="shared" si="1"/>
        <v>0</v>
      </c>
      <c r="M19" s="15" t="s">
        <v>52</v>
      </c>
      <c r="N19" s="2" t="s">
        <v>117</v>
      </c>
      <c r="O19" s="2" t="s">
        <v>52</v>
      </c>
      <c r="P19" s="2" t="s">
        <v>52</v>
      </c>
      <c r="Q19" s="2" t="s">
        <v>55</v>
      </c>
      <c r="R19" s="2" t="s">
        <v>61</v>
      </c>
      <c r="S19" s="2" t="s">
        <v>61</v>
      </c>
      <c r="T19" s="2" t="s">
        <v>60</v>
      </c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2" t="s">
        <v>52</v>
      </c>
      <c r="AS19" s="2" t="s">
        <v>52</v>
      </c>
      <c r="AT19" s="3"/>
      <c r="AU19" s="2" t="s">
        <v>118</v>
      </c>
      <c r="AV19" s="3">
        <v>25</v>
      </c>
    </row>
    <row r="20" spans="1:48" ht="30" customHeight="1" x14ac:dyDescent="0.3">
      <c r="A20" s="15" t="s">
        <v>119</v>
      </c>
      <c r="B20" s="15" t="s">
        <v>120</v>
      </c>
      <c r="C20" s="15" t="s">
        <v>98</v>
      </c>
      <c r="D20" s="16">
        <v>1</v>
      </c>
      <c r="E20" s="17"/>
      <c r="F20" s="17"/>
      <c r="G20" s="17"/>
      <c r="H20" s="17"/>
      <c r="I20" s="17"/>
      <c r="J20" s="17"/>
      <c r="K20" s="17">
        <f t="shared" si="0"/>
        <v>0</v>
      </c>
      <c r="L20" s="17">
        <f t="shared" si="1"/>
        <v>0</v>
      </c>
      <c r="M20" s="15" t="s">
        <v>52</v>
      </c>
      <c r="N20" s="2" t="s">
        <v>121</v>
      </c>
      <c r="O20" s="2" t="s">
        <v>52</v>
      </c>
      <c r="P20" s="2" t="s">
        <v>52</v>
      </c>
      <c r="Q20" s="2" t="s">
        <v>55</v>
      </c>
      <c r="R20" s="2" t="s">
        <v>60</v>
      </c>
      <c r="S20" s="2" t="s">
        <v>61</v>
      </c>
      <c r="T20" s="2" t="s">
        <v>61</v>
      </c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2" t="s">
        <v>52</v>
      </c>
      <c r="AS20" s="2" t="s">
        <v>52</v>
      </c>
      <c r="AT20" s="3"/>
      <c r="AU20" s="2" t="s">
        <v>122</v>
      </c>
      <c r="AV20" s="3">
        <v>22</v>
      </c>
    </row>
    <row r="21" spans="1:48" ht="30" customHeight="1" x14ac:dyDescent="0.3">
      <c r="A21" s="15" t="s">
        <v>119</v>
      </c>
      <c r="B21" s="15" t="s">
        <v>123</v>
      </c>
      <c r="C21" s="15" t="s">
        <v>98</v>
      </c>
      <c r="D21" s="16">
        <v>1</v>
      </c>
      <c r="E21" s="17"/>
      <c r="F21" s="17"/>
      <c r="G21" s="17"/>
      <c r="H21" s="17"/>
      <c r="I21" s="17"/>
      <c r="J21" s="17"/>
      <c r="K21" s="17">
        <f t="shared" si="0"/>
        <v>0</v>
      </c>
      <c r="L21" s="17">
        <f t="shared" si="1"/>
        <v>0</v>
      </c>
      <c r="M21" s="15" t="s">
        <v>52</v>
      </c>
      <c r="N21" s="2" t="s">
        <v>124</v>
      </c>
      <c r="O21" s="2" t="s">
        <v>52</v>
      </c>
      <c r="P21" s="2" t="s">
        <v>52</v>
      </c>
      <c r="Q21" s="2" t="s">
        <v>55</v>
      </c>
      <c r="R21" s="2" t="s">
        <v>60</v>
      </c>
      <c r="S21" s="2" t="s">
        <v>61</v>
      </c>
      <c r="T21" s="2" t="s">
        <v>61</v>
      </c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2" t="s">
        <v>52</v>
      </c>
      <c r="AS21" s="2" t="s">
        <v>52</v>
      </c>
      <c r="AT21" s="3"/>
      <c r="AU21" s="2" t="s">
        <v>125</v>
      </c>
      <c r="AV21" s="3">
        <v>19</v>
      </c>
    </row>
    <row r="22" spans="1:48" ht="30" customHeight="1" x14ac:dyDescent="0.3">
      <c r="A22" s="15" t="s">
        <v>119</v>
      </c>
      <c r="B22" s="15" t="s">
        <v>126</v>
      </c>
      <c r="C22" s="15" t="s">
        <v>98</v>
      </c>
      <c r="D22" s="16">
        <v>2</v>
      </c>
      <c r="E22" s="17"/>
      <c r="F22" s="17"/>
      <c r="G22" s="17"/>
      <c r="H22" s="17"/>
      <c r="I22" s="17"/>
      <c r="J22" s="17"/>
      <c r="K22" s="17">
        <f t="shared" si="0"/>
        <v>0</v>
      </c>
      <c r="L22" s="17">
        <f t="shared" si="1"/>
        <v>0</v>
      </c>
      <c r="M22" s="15" t="s">
        <v>52</v>
      </c>
      <c r="N22" s="2" t="s">
        <v>127</v>
      </c>
      <c r="O22" s="2" t="s">
        <v>52</v>
      </c>
      <c r="P22" s="2" t="s">
        <v>52</v>
      </c>
      <c r="Q22" s="2" t="s">
        <v>55</v>
      </c>
      <c r="R22" s="2" t="s">
        <v>60</v>
      </c>
      <c r="S22" s="2" t="s">
        <v>61</v>
      </c>
      <c r="T22" s="2" t="s">
        <v>61</v>
      </c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2" t="s">
        <v>52</v>
      </c>
      <c r="AS22" s="2" t="s">
        <v>52</v>
      </c>
      <c r="AT22" s="3"/>
      <c r="AU22" s="2" t="s">
        <v>128</v>
      </c>
      <c r="AV22" s="3">
        <v>20</v>
      </c>
    </row>
    <row r="23" spans="1:48" ht="30" customHeight="1" x14ac:dyDescent="0.3">
      <c r="A23" s="15" t="s">
        <v>119</v>
      </c>
      <c r="B23" s="15" t="s">
        <v>129</v>
      </c>
      <c r="C23" s="15" t="s">
        <v>98</v>
      </c>
      <c r="D23" s="16">
        <v>2</v>
      </c>
      <c r="E23" s="17"/>
      <c r="F23" s="17"/>
      <c r="G23" s="17"/>
      <c r="H23" s="17"/>
      <c r="I23" s="17"/>
      <c r="J23" s="17"/>
      <c r="K23" s="17">
        <f t="shared" si="0"/>
        <v>0</v>
      </c>
      <c r="L23" s="17">
        <f t="shared" si="1"/>
        <v>0</v>
      </c>
      <c r="M23" s="15" t="s">
        <v>52</v>
      </c>
      <c r="N23" s="2" t="s">
        <v>130</v>
      </c>
      <c r="O23" s="2" t="s">
        <v>52</v>
      </c>
      <c r="P23" s="2" t="s">
        <v>52</v>
      </c>
      <c r="Q23" s="2" t="s">
        <v>55</v>
      </c>
      <c r="R23" s="2" t="s">
        <v>60</v>
      </c>
      <c r="S23" s="2" t="s">
        <v>61</v>
      </c>
      <c r="T23" s="2" t="s">
        <v>61</v>
      </c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2" t="s">
        <v>52</v>
      </c>
      <c r="AS23" s="2" t="s">
        <v>52</v>
      </c>
      <c r="AT23" s="3"/>
      <c r="AU23" s="2" t="s">
        <v>131</v>
      </c>
      <c r="AV23" s="3">
        <v>21</v>
      </c>
    </row>
    <row r="24" spans="1:48" ht="30" customHeight="1" x14ac:dyDescent="0.3">
      <c r="A24" s="15" t="s">
        <v>132</v>
      </c>
      <c r="B24" s="15" t="s">
        <v>133</v>
      </c>
      <c r="C24" s="15" t="s">
        <v>98</v>
      </c>
      <c r="D24" s="16">
        <v>9</v>
      </c>
      <c r="E24" s="17"/>
      <c r="F24" s="17"/>
      <c r="G24" s="17"/>
      <c r="H24" s="17"/>
      <c r="I24" s="17"/>
      <c r="J24" s="17"/>
      <c r="K24" s="17">
        <f t="shared" si="0"/>
        <v>0</v>
      </c>
      <c r="L24" s="17">
        <f t="shared" si="1"/>
        <v>0</v>
      </c>
      <c r="M24" s="15" t="s">
        <v>52</v>
      </c>
      <c r="N24" s="2" t="s">
        <v>134</v>
      </c>
      <c r="O24" s="2" t="s">
        <v>52</v>
      </c>
      <c r="P24" s="2" t="s">
        <v>52</v>
      </c>
      <c r="Q24" s="2" t="s">
        <v>55</v>
      </c>
      <c r="R24" s="2" t="s">
        <v>60</v>
      </c>
      <c r="S24" s="2" t="s">
        <v>61</v>
      </c>
      <c r="T24" s="2" t="s">
        <v>61</v>
      </c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2" t="s">
        <v>52</v>
      </c>
      <c r="AS24" s="2" t="s">
        <v>52</v>
      </c>
      <c r="AT24" s="3"/>
      <c r="AU24" s="2" t="s">
        <v>135</v>
      </c>
      <c r="AV24" s="3">
        <v>26</v>
      </c>
    </row>
    <row r="25" spans="1:48" ht="30" customHeight="1" x14ac:dyDescent="0.3">
      <c r="A25" s="15" t="s">
        <v>136</v>
      </c>
      <c r="B25" s="15" t="s">
        <v>137</v>
      </c>
      <c r="C25" s="15" t="s">
        <v>98</v>
      </c>
      <c r="D25" s="16">
        <v>17</v>
      </c>
      <c r="E25" s="17"/>
      <c r="F25" s="17"/>
      <c r="G25" s="17"/>
      <c r="H25" s="17"/>
      <c r="I25" s="17"/>
      <c r="J25" s="17"/>
      <c r="K25" s="17">
        <f t="shared" si="0"/>
        <v>0</v>
      </c>
      <c r="L25" s="17">
        <f t="shared" si="1"/>
        <v>0</v>
      </c>
      <c r="M25" s="15" t="s">
        <v>52</v>
      </c>
      <c r="N25" s="2" t="s">
        <v>138</v>
      </c>
      <c r="O25" s="2" t="s">
        <v>52</v>
      </c>
      <c r="P25" s="2" t="s">
        <v>52</v>
      </c>
      <c r="Q25" s="2" t="s">
        <v>55</v>
      </c>
      <c r="R25" s="2" t="s">
        <v>60</v>
      </c>
      <c r="S25" s="2" t="s">
        <v>61</v>
      </c>
      <c r="T25" s="2" t="s">
        <v>61</v>
      </c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2" t="s">
        <v>52</v>
      </c>
      <c r="AS25" s="2" t="s">
        <v>52</v>
      </c>
      <c r="AT25" s="3"/>
      <c r="AU25" s="2" t="s">
        <v>139</v>
      </c>
      <c r="AV25" s="3">
        <v>27</v>
      </c>
    </row>
    <row r="26" spans="1:48" ht="30" customHeight="1" x14ac:dyDescent="0.3">
      <c r="A26" s="15" t="s">
        <v>140</v>
      </c>
      <c r="B26" s="15" t="s">
        <v>141</v>
      </c>
      <c r="C26" s="15" t="s">
        <v>98</v>
      </c>
      <c r="D26" s="16">
        <v>5</v>
      </c>
      <c r="E26" s="17"/>
      <c r="F26" s="17"/>
      <c r="G26" s="17"/>
      <c r="H26" s="17"/>
      <c r="I26" s="17"/>
      <c r="J26" s="17"/>
      <c r="K26" s="17">
        <f t="shared" si="0"/>
        <v>0</v>
      </c>
      <c r="L26" s="17">
        <f t="shared" si="1"/>
        <v>0</v>
      </c>
      <c r="M26" s="15" t="s">
        <v>52</v>
      </c>
      <c r="N26" s="2" t="s">
        <v>142</v>
      </c>
      <c r="O26" s="2" t="s">
        <v>52</v>
      </c>
      <c r="P26" s="2" t="s">
        <v>52</v>
      </c>
      <c r="Q26" s="2" t="s">
        <v>55</v>
      </c>
      <c r="R26" s="2" t="s">
        <v>60</v>
      </c>
      <c r="S26" s="2" t="s">
        <v>61</v>
      </c>
      <c r="T26" s="2" t="s">
        <v>61</v>
      </c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2" t="s">
        <v>52</v>
      </c>
      <c r="AS26" s="2" t="s">
        <v>52</v>
      </c>
      <c r="AT26" s="3"/>
      <c r="AU26" s="2" t="s">
        <v>143</v>
      </c>
      <c r="AV26" s="3">
        <v>28</v>
      </c>
    </row>
    <row r="27" spans="1:48" ht="30" customHeight="1" x14ac:dyDescent="0.3">
      <c r="A27" s="15" t="s">
        <v>144</v>
      </c>
      <c r="B27" s="15" t="s">
        <v>145</v>
      </c>
      <c r="C27" s="15" t="s">
        <v>98</v>
      </c>
      <c r="D27" s="16">
        <v>10</v>
      </c>
      <c r="E27" s="17"/>
      <c r="F27" s="17"/>
      <c r="G27" s="17"/>
      <c r="H27" s="17"/>
      <c r="I27" s="17"/>
      <c r="J27" s="17"/>
      <c r="K27" s="17">
        <f t="shared" si="0"/>
        <v>0</v>
      </c>
      <c r="L27" s="17">
        <f t="shared" si="1"/>
        <v>0</v>
      </c>
      <c r="M27" s="15" t="s">
        <v>52</v>
      </c>
      <c r="N27" s="2" t="s">
        <v>146</v>
      </c>
      <c r="O27" s="2" t="s">
        <v>52</v>
      </c>
      <c r="P27" s="2" t="s">
        <v>52</v>
      </c>
      <c r="Q27" s="2" t="s">
        <v>55</v>
      </c>
      <c r="R27" s="2" t="s">
        <v>60</v>
      </c>
      <c r="S27" s="2" t="s">
        <v>61</v>
      </c>
      <c r="T27" s="2" t="s">
        <v>61</v>
      </c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2" t="s">
        <v>52</v>
      </c>
      <c r="AS27" s="2" t="s">
        <v>52</v>
      </c>
      <c r="AT27" s="3"/>
      <c r="AU27" s="2" t="s">
        <v>147</v>
      </c>
      <c r="AV27" s="3">
        <v>29</v>
      </c>
    </row>
    <row r="28" spans="1:48" ht="30" customHeight="1" x14ac:dyDescent="0.3">
      <c r="A28" s="15" t="s">
        <v>148</v>
      </c>
      <c r="B28" s="15" t="s">
        <v>149</v>
      </c>
      <c r="C28" s="15" t="s">
        <v>98</v>
      </c>
      <c r="D28" s="16">
        <v>4</v>
      </c>
      <c r="E28" s="17"/>
      <c r="F28" s="17"/>
      <c r="G28" s="17"/>
      <c r="H28" s="17"/>
      <c r="I28" s="17"/>
      <c r="J28" s="17"/>
      <c r="K28" s="17">
        <f t="shared" si="0"/>
        <v>0</v>
      </c>
      <c r="L28" s="17">
        <f t="shared" si="1"/>
        <v>0</v>
      </c>
      <c r="M28" s="15" t="s">
        <v>52</v>
      </c>
      <c r="N28" s="2" t="s">
        <v>150</v>
      </c>
      <c r="O28" s="2" t="s">
        <v>52</v>
      </c>
      <c r="P28" s="2" t="s">
        <v>52</v>
      </c>
      <c r="Q28" s="2" t="s">
        <v>55</v>
      </c>
      <c r="R28" s="2" t="s">
        <v>61</v>
      </c>
      <c r="S28" s="2" t="s">
        <v>61</v>
      </c>
      <c r="T28" s="2" t="s">
        <v>60</v>
      </c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2" t="s">
        <v>52</v>
      </c>
      <c r="AS28" s="2" t="s">
        <v>52</v>
      </c>
      <c r="AT28" s="3"/>
      <c r="AU28" s="2" t="s">
        <v>151</v>
      </c>
      <c r="AV28" s="3">
        <v>30</v>
      </c>
    </row>
    <row r="29" spans="1:48" ht="30" customHeight="1" x14ac:dyDescent="0.3">
      <c r="A29" s="15" t="s">
        <v>152</v>
      </c>
      <c r="B29" s="15" t="s">
        <v>153</v>
      </c>
      <c r="C29" s="15" t="s">
        <v>98</v>
      </c>
      <c r="D29" s="16">
        <v>1</v>
      </c>
      <c r="E29" s="17"/>
      <c r="F29" s="17"/>
      <c r="G29" s="17"/>
      <c r="H29" s="17"/>
      <c r="I29" s="17"/>
      <c r="J29" s="17"/>
      <c r="K29" s="17">
        <f t="shared" si="0"/>
        <v>0</v>
      </c>
      <c r="L29" s="17">
        <f t="shared" si="1"/>
        <v>0</v>
      </c>
      <c r="M29" s="15" t="s">
        <v>52</v>
      </c>
      <c r="N29" s="2" t="s">
        <v>154</v>
      </c>
      <c r="O29" s="2" t="s">
        <v>52</v>
      </c>
      <c r="P29" s="2" t="s">
        <v>52</v>
      </c>
      <c r="Q29" s="2" t="s">
        <v>55</v>
      </c>
      <c r="R29" s="2" t="s">
        <v>60</v>
      </c>
      <c r="S29" s="2" t="s">
        <v>61</v>
      </c>
      <c r="T29" s="2" t="s">
        <v>61</v>
      </c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2" t="s">
        <v>52</v>
      </c>
      <c r="AS29" s="2" t="s">
        <v>52</v>
      </c>
      <c r="AT29" s="3"/>
      <c r="AU29" s="2" t="s">
        <v>155</v>
      </c>
      <c r="AV29" s="3">
        <v>31</v>
      </c>
    </row>
    <row r="30" spans="1:48" ht="30" customHeight="1" x14ac:dyDescent="0.3">
      <c r="A30" s="15" t="s">
        <v>152</v>
      </c>
      <c r="B30" s="15" t="s">
        <v>156</v>
      </c>
      <c r="C30" s="15" t="s">
        <v>98</v>
      </c>
      <c r="D30" s="16">
        <v>1</v>
      </c>
      <c r="E30" s="17"/>
      <c r="F30" s="17"/>
      <c r="G30" s="17"/>
      <c r="H30" s="17"/>
      <c r="I30" s="17"/>
      <c r="J30" s="17"/>
      <c r="K30" s="17">
        <f t="shared" si="0"/>
        <v>0</v>
      </c>
      <c r="L30" s="17">
        <f t="shared" si="1"/>
        <v>0</v>
      </c>
      <c r="M30" s="15" t="s">
        <v>52</v>
      </c>
      <c r="N30" s="2" t="s">
        <v>157</v>
      </c>
      <c r="O30" s="2" t="s">
        <v>52</v>
      </c>
      <c r="P30" s="2" t="s">
        <v>52</v>
      </c>
      <c r="Q30" s="2" t="s">
        <v>55</v>
      </c>
      <c r="R30" s="2" t="s">
        <v>60</v>
      </c>
      <c r="S30" s="2" t="s">
        <v>61</v>
      </c>
      <c r="T30" s="2" t="s">
        <v>61</v>
      </c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2" t="s">
        <v>52</v>
      </c>
      <c r="AS30" s="2" t="s">
        <v>52</v>
      </c>
      <c r="AT30" s="3"/>
      <c r="AU30" s="2" t="s">
        <v>158</v>
      </c>
      <c r="AV30" s="3">
        <v>32</v>
      </c>
    </row>
    <row r="31" spans="1:48" ht="30" customHeight="1" x14ac:dyDescent="0.3">
      <c r="A31" s="15" t="s">
        <v>159</v>
      </c>
      <c r="B31" s="15" t="s">
        <v>160</v>
      </c>
      <c r="C31" s="15" t="s">
        <v>98</v>
      </c>
      <c r="D31" s="16">
        <v>1</v>
      </c>
      <c r="E31" s="17"/>
      <c r="F31" s="17"/>
      <c r="G31" s="17"/>
      <c r="H31" s="17"/>
      <c r="I31" s="17"/>
      <c r="J31" s="17"/>
      <c r="K31" s="17">
        <f t="shared" si="0"/>
        <v>0</v>
      </c>
      <c r="L31" s="17">
        <f t="shared" si="1"/>
        <v>0</v>
      </c>
      <c r="M31" s="15" t="s">
        <v>52</v>
      </c>
      <c r="N31" s="2" t="s">
        <v>161</v>
      </c>
      <c r="O31" s="2" t="s">
        <v>52</v>
      </c>
      <c r="P31" s="2" t="s">
        <v>52</v>
      </c>
      <c r="Q31" s="2" t="s">
        <v>55</v>
      </c>
      <c r="R31" s="2" t="s">
        <v>60</v>
      </c>
      <c r="S31" s="2" t="s">
        <v>61</v>
      </c>
      <c r="T31" s="2" t="s">
        <v>61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162</v>
      </c>
      <c r="AV31" s="3">
        <v>33</v>
      </c>
    </row>
    <row r="32" spans="1:48" ht="30" customHeight="1" x14ac:dyDescent="0.3">
      <c r="A32" s="16"/>
      <c r="B32" s="16"/>
      <c r="C32" s="16"/>
      <c r="D32" s="16"/>
      <c r="E32" s="17"/>
      <c r="F32" s="17"/>
      <c r="G32" s="17"/>
      <c r="H32" s="17"/>
      <c r="I32" s="17"/>
      <c r="J32" s="17"/>
      <c r="K32" s="17"/>
      <c r="L32" s="17"/>
      <c r="M32" s="16"/>
      <c r="Q32" s="1" t="s">
        <v>55</v>
      </c>
    </row>
    <row r="33" spans="1:48" ht="30" customHeight="1" x14ac:dyDescent="0.3">
      <c r="A33" s="15" t="s">
        <v>163</v>
      </c>
      <c r="B33" s="16"/>
      <c r="C33" s="16"/>
      <c r="D33" s="16"/>
      <c r="E33" s="17"/>
      <c r="F33" s="17"/>
      <c r="G33" s="17"/>
      <c r="H33" s="17"/>
      <c r="I33" s="17"/>
      <c r="J33" s="17"/>
      <c r="K33" s="17"/>
      <c r="L33" s="17">
        <f>SUMIF(Q5:Q32,"0101",L5:L32)</f>
        <v>0</v>
      </c>
      <c r="M33" s="16"/>
      <c r="N33" t="s">
        <v>164</v>
      </c>
    </row>
    <row r="34" spans="1:48" ht="30" customHeight="1" x14ac:dyDescent="0.3">
      <c r="A34" s="15" t="s">
        <v>165</v>
      </c>
      <c r="B34" s="15" t="s">
        <v>52</v>
      </c>
      <c r="C34" s="16"/>
      <c r="D34" s="16"/>
      <c r="E34" s="17"/>
      <c r="F34" s="17"/>
      <c r="G34" s="17"/>
      <c r="H34" s="17"/>
      <c r="I34" s="17"/>
      <c r="J34" s="17"/>
      <c r="K34" s="17"/>
      <c r="L34" s="17"/>
      <c r="M34" s="16"/>
      <c r="N34" s="3"/>
      <c r="O34" s="3"/>
      <c r="P34" s="3"/>
      <c r="Q34" s="2" t="s">
        <v>166</v>
      </c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</row>
    <row r="35" spans="1:48" ht="30" customHeight="1" x14ac:dyDescent="0.3">
      <c r="A35" s="15" t="s">
        <v>167</v>
      </c>
      <c r="B35" s="15" t="s">
        <v>168</v>
      </c>
      <c r="C35" s="15" t="s">
        <v>169</v>
      </c>
      <c r="D35" s="16">
        <v>166</v>
      </c>
      <c r="E35" s="17"/>
      <c r="F35" s="17"/>
      <c r="G35" s="17"/>
      <c r="H35" s="17"/>
      <c r="I35" s="17"/>
      <c r="J35" s="17"/>
      <c r="K35" s="17">
        <f t="shared" ref="K35:K71" si="2">TRUNC(E35+G35+I35, 0)</f>
        <v>0</v>
      </c>
      <c r="L35" s="17">
        <f t="shared" ref="L35:L71" si="3">TRUNC(F35+H35+J35, 0)</f>
        <v>0</v>
      </c>
      <c r="M35" s="15" t="s">
        <v>52</v>
      </c>
      <c r="N35" s="2" t="s">
        <v>170</v>
      </c>
      <c r="O35" s="2" t="s">
        <v>52</v>
      </c>
      <c r="P35" s="2" t="s">
        <v>52</v>
      </c>
      <c r="Q35" s="2" t="s">
        <v>166</v>
      </c>
      <c r="R35" s="2" t="s">
        <v>60</v>
      </c>
      <c r="S35" s="2" t="s">
        <v>61</v>
      </c>
      <c r="T35" s="2" t="s">
        <v>61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171</v>
      </c>
      <c r="AV35" s="3">
        <v>131</v>
      </c>
    </row>
    <row r="36" spans="1:48" ht="30" customHeight="1" x14ac:dyDescent="0.3">
      <c r="A36" s="15" t="s">
        <v>167</v>
      </c>
      <c r="B36" s="15" t="s">
        <v>172</v>
      </c>
      <c r="C36" s="15" t="s">
        <v>169</v>
      </c>
      <c r="D36" s="16">
        <v>18</v>
      </c>
      <c r="E36" s="17"/>
      <c r="F36" s="17"/>
      <c r="G36" s="17"/>
      <c r="H36" s="17"/>
      <c r="I36" s="17"/>
      <c r="J36" s="17"/>
      <c r="K36" s="17">
        <f t="shared" si="2"/>
        <v>0</v>
      </c>
      <c r="L36" s="17">
        <f t="shared" si="3"/>
        <v>0</v>
      </c>
      <c r="M36" s="15" t="s">
        <v>52</v>
      </c>
      <c r="N36" s="2" t="s">
        <v>173</v>
      </c>
      <c r="O36" s="2" t="s">
        <v>52</v>
      </c>
      <c r="P36" s="2" t="s">
        <v>52</v>
      </c>
      <c r="Q36" s="2" t="s">
        <v>166</v>
      </c>
      <c r="R36" s="2" t="s">
        <v>60</v>
      </c>
      <c r="S36" s="2" t="s">
        <v>61</v>
      </c>
      <c r="T36" s="2" t="s">
        <v>61</v>
      </c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2" t="s">
        <v>52</v>
      </c>
      <c r="AS36" s="2" t="s">
        <v>52</v>
      </c>
      <c r="AT36" s="3"/>
      <c r="AU36" s="2" t="s">
        <v>174</v>
      </c>
      <c r="AV36" s="3">
        <v>35</v>
      </c>
    </row>
    <row r="37" spans="1:48" ht="30" customHeight="1" x14ac:dyDescent="0.3">
      <c r="A37" s="15" t="s">
        <v>167</v>
      </c>
      <c r="B37" s="15" t="s">
        <v>175</v>
      </c>
      <c r="C37" s="15" t="s">
        <v>169</v>
      </c>
      <c r="D37" s="16">
        <v>30</v>
      </c>
      <c r="E37" s="17"/>
      <c r="F37" s="17"/>
      <c r="G37" s="17"/>
      <c r="H37" s="17"/>
      <c r="I37" s="17"/>
      <c r="J37" s="17"/>
      <c r="K37" s="17">
        <f t="shared" si="2"/>
        <v>0</v>
      </c>
      <c r="L37" s="17">
        <f t="shared" si="3"/>
        <v>0</v>
      </c>
      <c r="M37" s="15" t="s">
        <v>52</v>
      </c>
      <c r="N37" s="2" t="s">
        <v>176</v>
      </c>
      <c r="O37" s="2" t="s">
        <v>52</v>
      </c>
      <c r="P37" s="2" t="s">
        <v>52</v>
      </c>
      <c r="Q37" s="2" t="s">
        <v>166</v>
      </c>
      <c r="R37" s="2" t="s">
        <v>60</v>
      </c>
      <c r="S37" s="2" t="s">
        <v>61</v>
      </c>
      <c r="T37" s="2" t="s">
        <v>61</v>
      </c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2" t="s">
        <v>52</v>
      </c>
      <c r="AS37" s="2" t="s">
        <v>52</v>
      </c>
      <c r="AT37" s="3"/>
      <c r="AU37" s="2" t="s">
        <v>177</v>
      </c>
      <c r="AV37" s="3">
        <v>36</v>
      </c>
    </row>
    <row r="38" spans="1:48" ht="30" customHeight="1" x14ac:dyDescent="0.3">
      <c r="A38" s="15" t="s">
        <v>167</v>
      </c>
      <c r="B38" s="15" t="s">
        <v>178</v>
      </c>
      <c r="C38" s="15" t="s">
        <v>169</v>
      </c>
      <c r="D38" s="16">
        <v>28</v>
      </c>
      <c r="E38" s="17"/>
      <c r="F38" s="17"/>
      <c r="G38" s="17"/>
      <c r="H38" s="17"/>
      <c r="I38" s="17"/>
      <c r="J38" s="17"/>
      <c r="K38" s="17">
        <f t="shared" si="2"/>
        <v>0</v>
      </c>
      <c r="L38" s="17">
        <f t="shared" si="3"/>
        <v>0</v>
      </c>
      <c r="M38" s="15" t="s">
        <v>52</v>
      </c>
      <c r="N38" s="2" t="s">
        <v>179</v>
      </c>
      <c r="O38" s="2" t="s">
        <v>52</v>
      </c>
      <c r="P38" s="2" t="s">
        <v>52</v>
      </c>
      <c r="Q38" s="2" t="s">
        <v>166</v>
      </c>
      <c r="R38" s="2" t="s">
        <v>60</v>
      </c>
      <c r="S38" s="2" t="s">
        <v>61</v>
      </c>
      <c r="T38" s="2" t="s">
        <v>61</v>
      </c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2" t="s">
        <v>52</v>
      </c>
      <c r="AS38" s="2" t="s">
        <v>52</v>
      </c>
      <c r="AT38" s="3"/>
      <c r="AU38" s="2" t="s">
        <v>180</v>
      </c>
      <c r="AV38" s="3">
        <v>37</v>
      </c>
    </row>
    <row r="39" spans="1:48" ht="30" customHeight="1" x14ac:dyDescent="0.3">
      <c r="A39" s="15" t="s">
        <v>181</v>
      </c>
      <c r="B39" s="15" t="s">
        <v>182</v>
      </c>
      <c r="C39" s="15" t="s">
        <v>98</v>
      </c>
      <c r="D39" s="16">
        <v>287</v>
      </c>
      <c r="E39" s="17"/>
      <c r="F39" s="17"/>
      <c r="G39" s="17"/>
      <c r="H39" s="17"/>
      <c r="I39" s="17"/>
      <c r="J39" s="17"/>
      <c r="K39" s="17">
        <f t="shared" si="2"/>
        <v>0</v>
      </c>
      <c r="L39" s="17">
        <f t="shared" si="3"/>
        <v>0</v>
      </c>
      <c r="M39" s="15" t="s">
        <v>52</v>
      </c>
      <c r="N39" s="2" t="s">
        <v>183</v>
      </c>
      <c r="O39" s="2" t="s">
        <v>52</v>
      </c>
      <c r="P39" s="2" t="s">
        <v>52</v>
      </c>
      <c r="Q39" s="2" t="s">
        <v>166</v>
      </c>
      <c r="R39" s="2" t="s">
        <v>61</v>
      </c>
      <c r="S39" s="2" t="s">
        <v>61</v>
      </c>
      <c r="T39" s="2" t="s">
        <v>60</v>
      </c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2" t="s">
        <v>52</v>
      </c>
      <c r="AS39" s="2" t="s">
        <v>52</v>
      </c>
      <c r="AT39" s="3"/>
      <c r="AU39" s="2" t="s">
        <v>184</v>
      </c>
      <c r="AV39" s="3">
        <v>132</v>
      </c>
    </row>
    <row r="40" spans="1:48" ht="30" customHeight="1" x14ac:dyDescent="0.3">
      <c r="A40" s="15" t="s">
        <v>181</v>
      </c>
      <c r="B40" s="15" t="s">
        <v>185</v>
      </c>
      <c r="C40" s="15" t="s">
        <v>98</v>
      </c>
      <c r="D40" s="16">
        <v>7</v>
      </c>
      <c r="E40" s="17"/>
      <c r="F40" s="17"/>
      <c r="G40" s="17"/>
      <c r="H40" s="17"/>
      <c r="I40" s="17"/>
      <c r="J40" s="17"/>
      <c r="K40" s="17">
        <f t="shared" si="2"/>
        <v>0</v>
      </c>
      <c r="L40" s="17">
        <f t="shared" si="3"/>
        <v>0</v>
      </c>
      <c r="M40" s="15" t="s">
        <v>52</v>
      </c>
      <c r="N40" s="2" t="s">
        <v>186</v>
      </c>
      <c r="O40" s="2" t="s">
        <v>52</v>
      </c>
      <c r="P40" s="2" t="s">
        <v>52</v>
      </c>
      <c r="Q40" s="2" t="s">
        <v>166</v>
      </c>
      <c r="R40" s="2" t="s">
        <v>61</v>
      </c>
      <c r="S40" s="2" t="s">
        <v>61</v>
      </c>
      <c r="T40" s="2" t="s">
        <v>60</v>
      </c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2" t="s">
        <v>52</v>
      </c>
      <c r="AS40" s="2" t="s">
        <v>52</v>
      </c>
      <c r="AT40" s="3"/>
      <c r="AU40" s="2" t="s">
        <v>187</v>
      </c>
      <c r="AV40" s="3">
        <v>39</v>
      </c>
    </row>
    <row r="41" spans="1:48" ht="30" customHeight="1" x14ac:dyDescent="0.3">
      <c r="A41" s="15" t="s">
        <v>181</v>
      </c>
      <c r="B41" s="15" t="s">
        <v>188</v>
      </c>
      <c r="C41" s="15" t="s">
        <v>98</v>
      </c>
      <c r="D41" s="16">
        <v>7</v>
      </c>
      <c r="E41" s="17"/>
      <c r="F41" s="17"/>
      <c r="G41" s="17"/>
      <c r="H41" s="17"/>
      <c r="I41" s="17"/>
      <c r="J41" s="17"/>
      <c r="K41" s="17">
        <f t="shared" si="2"/>
        <v>0</v>
      </c>
      <c r="L41" s="17">
        <f t="shared" si="3"/>
        <v>0</v>
      </c>
      <c r="M41" s="15" t="s">
        <v>52</v>
      </c>
      <c r="N41" s="2" t="s">
        <v>189</v>
      </c>
      <c r="O41" s="2" t="s">
        <v>52</v>
      </c>
      <c r="P41" s="2" t="s">
        <v>52</v>
      </c>
      <c r="Q41" s="2" t="s">
        <v>166</v>
      </c>
      <c r="R41" s="2" t="s">
        <v>61</v>
      </c>
      <c r="S41" s="2" t="s">
        <v>61</v>
      </c>
      <c r="T41" s="2" t="s">
        <v>60</v>
      </c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2" t="s">
        <v>52</v>
      </c>
      <c r="AS41" s="2" t="s">
        <v>52</v>
      </c>
      <c r="AT41" s="3"/>
      <c r="AU41" s="2" t="s">
        <v>190</v>
      </c>
      <c r="AV41" s="3">
        <v>40</v>
      </c>
    </row>
    <row r="42" spans="1:48" ht="30" customHeight="1" x14ac:dyDescent="0.3">
      <c r="A42" s="15" t="s">
        <v>181</v>
      </c>
      <c r="B42" s="15" t="s">
        <v>191</v>
      </c>
      <c r="C42" s="15" t="s">
        <v>98</v>
      </c>
      <c r="D42" s="16">
        <v>2</v>
      </c>
      <c r="E42" s="17"/>
      <c r="F42" s="17"/>
      <c r="G42" s="17"/>
      <c r="H42" s="17"/>
      <c r="I42" s="17"/>
      <c r="J42" s="17"/>
      <c r="K42" s="17">
        <f t="shared" si="2"/>
        <v>0</v>
      </c>
      <c r="L42" s="17">
        <f t="shared" si="3"/>
        <v>0</v>
      </c>
      <c r="M42" s="15" t="s">
        <v>52</v>
      </c>
      <c r="N42" s="2" t="s">
        <v>192</v>
      </c>
      <c r="O42" s="2" t="s">
        <v>52</v>
      </c>
      <c r="P42" s="2" t="s">
        <v>52</v>
      </c>
      <c r="Q42" s="2" t="s">
        <v>166</v>
      </c>
      <c r="R42" s="2" t="s">
        <v>61</v>
      </c>
      <c r="S42" s="2" t="s">
        <v>61</v>
      </c>
      <c r="T42" s="2" t="s">
        <v>60</v>
      </c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2" t="s">
        <v>52</v>
      </c>
      <c r="AS42" s="2" t="s">
        <v>52</v>
      </c>
      <c r="AT42" s="3"/>
      <c r="AU42" s="2" t="s">
        <v>193</v>
      </c>
      <c r="AV42" s="3">
        <v>41</v>
      </c>
    </row>
    <row r="43" spans="1:48" ht="30" customHeight="1" x14ac:dyDescent="0.3">
      <c r="A43" s="15" t="s">
        <v>181</v>
      </c>
      <c r="B43" s="15" t="s">
        <v>194</v>
      </c>
      <c r="C43" s="15" t="s">
        <v>98</v>
      </c>
      <c r="D43" s="16">
        <v>4</v>
      </c>
      <c r="E43" s="17"/>
      <c r="F43" s="17"/>
      <c r="G43" s="17"/>
      <c r="H43" s="17"/>
      <c r="I43" s="17"/>
      <c r="J43" s="17"/>
      <c r="K43" s="17">
        <f t="shared" si="2"/>
        <v>0</v>
      </c>
      <c r="L43" s="17">
        <f t="shared" si="3"/>
        <v>0</v>
      </c>
      <c r="M43" s="15" t="s">
        <v>52</v>
      </c>
      <c r="N43" s="2" t="s">
        <v>195</v>
      </c>
      <c r="O43" s="2" t="s">
        <v>52</v>
      </c>
      <c r="P43" s="2" t="s">
        <v>52</v>
      </c>
      <c r="Q43" s="2" t="s">
        <v>166</v>
      </c>
      <c r="R43" s="2" t="s">
        <v>61</v>
      </c>
      <c r="S43" s="2" t="s">
        <v>61</v>
      </c>
      <c r="T43" s="2" t="s">
        <v>60</v>
      </c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2" t="s">
        <v>52</v>
      </c>
      <c r="AS43" s="2" t="s">
        <v>52</v>
      </c>
      <c r="AT43" s="3"/>
      <c r="AU43" s="2" t="s">
        <v>196</v>
      </c>
      <c r="AV43" s="3">
        <v>42</v>
      </c>
    </row>
    <row r="44" spans="1:48" ht="30" customHeight="1" x14ac:dyDescent="0.3">
      <c r="A44" s="15" t="s">
        <v>181</v>
      </c>
      <c r="B44" s="15" t="s">
        <v>197</v>
      </c>
      <c r="C44" s="15" t="s">
        <v>98</v>
      </c>
      <c r="D44" s="16">
        <v>14</v>
      </c>
      <c r="E44" s="17"/>
      <c r="F44" s="17"/>
      <c r="G44" s="17"/>
      <c r="H44" s="17"/>
      <c r="I44" s="17"/>
      <c r="J44" s="17"/>
      <c r="K44" s="17">
        <f t="shared" si="2"/>
        <v>0</v>
      </c>
      <c r="L44" s="17">
        <f t="shared" si="3"/>
        <v>0</v>
      </c>
      <c r="M44" s="15" t="s">
        <v>52</v>
      </c>
      <c r="N44" s="2" t="s">
        <v>198</v>
      </c>
      <c r="O44" s="2" t="s">
        <v>52</v>
      </c>
      <c r="P44" s="2" t="s">
        <v>52</v>
      </c>
      <c r="Q44" s="2" t="s">
        <v>166</v>
      </c>
      <c r="R44" s="2" t="s">
        <v>61</v>
      </c>
      <c r="S44" s="2" t="s">
        <v>61</v>
      </c>
      <c r="T44" s="2" t="s">
        <v>60</v>
      </c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2" t="s">
        <v>52</v>
      </c>
      <c r="AS44" s="2" t="s">
        <v>52</v>
      </c>
      <c r="AT44" s="3"/>
      <c r="AU44" s="2" t="s">
        <v>199</v>
      </c>
      <c r="AV44" s="3">
        <v>43</v>
      </c>
    </row>
    <row r="45" spans="1:48" ht="30" customHeight="1" x14ac:dyDescent="0.3">
      <c r="A45" s="15" t="s">
        <v>181</v>
      </c>
      <c r="B45" s="15" t="s">
        <v>200</v>
      </c>
      <c r="C45" s="15" t="s">
        <v>98</v>
      </c>
      <c r="D45" s="16">
        <v>19</v>
      </c>
      <c r="E45" s="17"/>
      <c r="F45" s="17"/>
      <c r="G45" s="17"/>
      <c r="H45" s="17"/>
      <c r="I45" s="17"/>
      <c r="J45" s="17"/>
      <c r="K45" s="17">
        <f t="shared" si="2"/>
        <v>0</v>
      </c>
      <c r="L45" s="17">
        <f t="shared" si="3"/>
        <v>0</v>
      </c>
      <c r="M45" s="15" t="s">
        <v>52</v>
      </c>
      <c r="N45" s="2" t="s">
        <v>201</v>
      </c>
      <c r="O45" s="2" t="s">
        <v>52</v>
      </c>
      <c r="P45" s="2" t="s">
        <v>52</v>
      </c>
      <c r="Q45" s="2" t="s">
        <v>166</v>
      </c>
      <c r="R45" s="2" t="s">
        <v>61</v>
      </c>
      <c r="S45" s="2" t="s">
        <v>61</v>
      </c>
      <c r="T45" s="2" t="s">
        <v>60</v>
      </c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2" t="s">
        <v>52</v>
      </c>
      <c r="AS45" s="2" t="s">
        <v>52</v>
      </c>
      <c r="AT45" s="3"/>
      <c r="AU45" s="2" t="s">
        <v>202</v>
      </c>
      <c r="AV45" s="3">
        <v>44</v>
      </c>
    </row>
    <row r="46" spans="1:48" ht="30" customHeight="1" x14ac:dyDescent="0.3">
      <c r="A46" s="15" t="s">
        <v>181</v>
      </c>
      <c r="B46" s="15" t="s">
        <v>203</v>
      </c>
      <c r="C46" s="15" t="s">
        <v>98</v>
      </c>
      <c r="D46" s="16">
        <v>19</v>
      </c>
      <c r="E46" s="17"/>
      <c r="F46" s="17"/>
      <c r="G46" s="17"/>
      <c r="H46" s="17"/>
      <c r="I46" s="17"/>
      <c r="J46" s="17"/>
      <c r="K46" s="17">
        <f t="shared" si="2"/>
        <v>0</v>
      </c>
      <c r="L46" s="17">
        <f t="shared" si="3"/>
        <v>0</v>
      </c>
      <c r="M46" s="15" t="s">
        <v>52</v>
      </c>
      <c r="N46" s="2" t="s">
        <v>204</v>
      </c>
      <c r="O46" s="2" t="s">
        <v>52</v>
      </c>
      <c r="P46" s="2" t="s">
        <v>52</v>
      </c>
      <c r="Q46" s="2" t="s">
        <v>166</v>
      </c>
      <c r="R46" s="2" t="s">
        <v>61</v>
      </c>
      <c r="S46" s="2" t="s">
        <v>61</v>
      </c>
      <c r="T46" s="2" t="s">
        <v>60</v>
      </c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2" t="s">
        <v>52</v>
      </c>
      <c r="AS46" s="2" t="s">
        <v>52</v>
      </c>
      <c r="AT46" s="3"/>
      <c r="AU46" s="2" t="s">
        <v>205</v>
      </c>
      <c r="AV46" s="3">
        <v>45</v>
      </c>
    </row>
    <row r="47" spans="1:48" ht="30" customHeight="1" x14ac:dyDescent="0.3">
      <c r="A47" s="15" t="s">
        <v>181</v>
      </c>
      <c r="B47" s="15" t="s">
        <v>206</v>
      </c>
      <c r="C47" s="15" t="s">
        <v>98</v>
      </c>
      <c r="D47" s="16">
        <v>9</v>
      </c>
      <c r="E47" s="17"/>
      <c r="F47" s="17"/>
      <c r="G47" s="17"/>
      <c r="H47" s="17"/>
      <c r="I47" s="17"/>
      <c r="J47" s="17"/>
      <c r="K47" s="17">
        <f t="shared" si="2"/>
        <v>0</v>
      </c>
      <c r="L47" s="17">
        <f t="shared" si="3"/>
        <v>0</v>
      </c>
      <c r="M47" s="15" t="s">
        <v>52</v>
      </c>
      <c r="N47" s="2" t="s">
        <v>207</v>
      </c>
      <c r="O47" s="2" t="s">
        <v>52</v>
      </c>
      <c r="P47" s="2" t="s">
        <v>52</v>
      </c>
      <c r="Q47" s="2" t="s">
        <v>166</v>
      </c>
      <c r="R47" s="2" t="s">
        <v>61</v>
      </c>
      <c r="S47" s="2" t="s">
        <v>61</v>
      </c>
      <c r="T47" s="2" t="s">
        <v>60</v>
      </c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2" t="s">
        <v>52</v>
      </c>
      <c r="AS47" s="2" t="s">
        <v>52</v>
      </c>
      <c r="AT47" s="3"/>
      <c r="AU47" s="2" t="s">
        <v>208</v>
      </c>
      <c r="AV47" s="3">
        <v>46</v>
      </c>
    </row>
    <row r="48" spans="1:48" ht="30" customHeight="1" x14ac:dyDescent="0.3">
      <c r="A48" s="15" t="s">
        <v>181</v>
      </c>
      <c r="B48" s="15" t="s">
        <v>209</v>
      </c>
      <c r="C48" s="15" t="s">
        <v>98</v>
      </c>
      <c r="D48" s="16">
        <v>1</v>
      </c>
      <c r="E48" s="17"/>
      <c r="F48" s="17"/>
      <c r="G48" s="17"/>
      <c r="H48" s="17"/>
      <c r="I48" s="17"/>
      <c r="J48" s="17"/>
      <c r="K48" s="17">
        <f t="shared" si="2"/>
        <v>0</v>
      </c>
      <c r="L48" s="17">
        <f t="shared" si="3"/>
        <v>0</v>
      </c>
      <c r="M48" s="15" t="s">
        <v>52</v>
      </c>
      <c r="N48" s="2" t="s">
        <v>210</v>
      </c>
      <c r="O48" s="2" t="s">
        <v>52</v>
      </c>
      <c r="P48" s="2" t="s">
        <v>52</v>
      </c>
      <c r="Q48" s="2" t="s">
        <v>166</v>
      </c>
      <c r="R48" s="2" t="s">
        <v>61</v>
      </c>
      <c r="S48" s="2" t="s">
        <v>61</v>
      </c>
      <c r="T48" s="2" t="s">
        <v>60</v>
      </c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2" t="s">
        <v>52</v>
      </c>
      <c r="AS48" s="2" t="s">
        <v>52</v>
      </c>
      <c r="AT48" s="3"/>
      <c r="AU48" s="2" t="s">
        <v>211</v>
      </c>
      <c r="AV48" s="3">
        <v>47</v>
      </c>
    </row>
    <row r="49" spans="1:48" ht="30" customHeight="1" x14ac:dyDescent="0.3">
      <c r="A49" s="15" t="s">
        <v>181</v>
      </c>
      <c r="B49" s="15" t="s">
        <v>212</v>
      </c>
      <c r="C49" s="15" t="s">
        <v>98</v>
      </c>
      <c r="D49" s="16">
        <v>9</v>
      </c>
      <c r="E49" s="17"/>
      <c r="F49" s="17"/>
      <c r="G49" s="17"/>
      <c r="H49" s="17"/>
      <c r="I49" s="17"/>
      <c r="J49" s="17"/>
      <c r="K49" s="17">
        <f t="shared" si="2"/>
        <v>0</v>
      </c>
      <c r="L49" s="17">
        <f t="shared" si="3"/>
        <v>0</v>
      </c>
      <c r="M49" s="15" t="s">
        <v>52</v>
      </c>
      <c r="N49" s="2" t="s">
        <v>213</v>
      </c>
      <c r="O49" s="2" t="s">
        <v>52</v>
      </c>
      <c r="P49" s="2" t="s">
        <v>52</v>
      </c>
      <c r="Q49" s="2" t="s">
        <v>166</v>
      </c>
      <c r="R49" s="2" t="s">
        <v>61</v>
      </c>
      <c r="S49" s="2" t="s">
        <v>61</v>
      </c>
      <c r="T49" s="2" t="s">
        <v>60</v>
      </c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2" t="s">
        <v>52</v>
      </c>
      <c r="AS49" s="2" t="s">
        <v>52</v>
      </c>
      <c r="AT49" s="3"/>
      <c r="AU49" s="2" t="s">
        <v>214</v>
      </c>
      <c r="AV49" s="3">
        <v>48</v>
      </c>
    </row>
    <row r="50" spans="1:48" ht="30" customHeight="1" x14ac:dyDescent="0.3">
      <c r="A50" s="15" t="s">
        <v>181</v>
      </c>
      <c r="B50" s="15" t="s">
        <v>215</v>
      </c>
      <c r="C50" s="15" t="s">
        <v>98</v>
      </c>
      <c r="D50" s="16">
        <v>1</v>
      </c>
      <c r="E50" s="17"/>
      <c r="F50" s="17"/>
      <c r="G50" s="17"/>
      <c r="H50" s="17"/>
      <c r="I50" s="17"/>
      <c r="J50" s="17"/>
      <c r="K50" s="17">
        <f t="shared" si="2"/>
        <v>0</v>
      </c>
      <c r="L50" s="17">
        <f t="shared" si="3"/>
        <v>0</v>
      </c>
      <c r="M50" s="15" t="s">
        <v>52</v>
      </c>
      <c r="N50" s="2" t="s">
        <v>216</v>
      </c>
      <c r="O50" s="2" t="s">
        <v>52</v>
      </c>
      <c r="P50" s="2" t="s">
        <v>52</v>
      </c>
      <c r="Q50" s="2" t="s">
        <v>166</v>
      </c>
      <c r="R50" s="2" t="s">
        <v>61</v>
      </c>
      <c r="S50" s="2" t="s">
        <v>61</v>
      </c>
      <c r="T50" s="2" t="s">
        <v>60</v>
      </c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2" t="s">
        <v>52</v>
      </c>
      <c r="AS50" s="2" t="s">
        <v>52</v>
      </c>
      <c r="AT50" s="3"/>
      <c r="AU50" s="2" t="s">
        <v>217</v>
      </c>
      <c r="AV50" s="3">
        <v>49</v>
      </c>
    </row>
    <row r="51" spans="1:48" ht="30" customHeight="1" x14ac:dyDescent="0.3">
      <c r="A51" s="15" t="s">
        <v>181</v>
      </c>
      <c r="B51" s="15" t="s">
        <v>218</v>
      </c>
      <c r="C51" s="15" t="s">
        <v>98</v>
      </c>
      <c r="D51" s="16">
        <v>2</v>
      </c>
      <c r="E51" s="17"/>
      <c r="F51" s="17"/>
      <c r="G51" s="17"/>
      <c r="H51" s="17"/>
      <c r="I51" s="17"/>
      <c r="J51" s="17"/>
      <c r="K51" s="17">
        <f t="shared" si="2"/>
        <v>0</v>
      </c>
      <c r="L51" s="17">
        <f t="shared" si="3"/>
        <v>0</v>
      </c>
      <c r="M51" s="15" t="s">
        <v>52</v>
      </c>
      <c r="N51" s="2" t="s">
        <v>219</v>
      </c>
      <c r="O51" s="2" t="s">
        <v>52</v>
      </c>
      <c r="P51" s="2" t="s">
        <v>52</v>
      </c>
      <c r="Q51" s="2" t="s">
        <v>166</v>
      </c>
      <c r="R51" s="2" t="s">
        <v>61</v>
      </c>
      <c r="S51" s="2" t="s">
        <v>61</v>
      </c>
      <c r="T51" s="2" t="s">
        <v>60</v>
      </c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2" t="s">
        <v>52</v>
      </c>
      <c r="AS51" s="2" t="s">
        <v>52</v>
      </c>
      <c r="AT51" s="3"/>
      <c r="AU51" s="2" t="s">
        <v>220</v>
      </c>
      <c r="AV51" s="3">
        <v>50</v>
      </c>
    </row>
    <row r="52" spans="1:48" ht="30" customHeight="1" x14ac:dyDescent="0.3">
      <c r="A52" s="15" t="s">
        <v>181</v>
      </c>
      <c r="B52" s="15" t="s">
        <v>221</v>
      </c>
      <c r="C52" s="15" t="s">
        <v>98</v>
      </c>
      <c r="D52" s="16">
        <v>3</v>
      </c>
      <c r="E52" s="17"/>
      <c r="F52" s="17"/>
      <c r="G52" s="17"/>
      <c r="H52" s="17"/>
      <c r="I52" s="17"/>
      <c r="J52" s="17"/>
      <c r="K52" s="17">
        <f t="shared" si="2"/>
        <v>0</v>
      </c>
      <c r="L52" s="17">
        <f t="shared" si="3"/>
        <v>0</v>
      </c>
      <c r="M52" s="15" t="s">
        <v>52</v>
      </c>
      <c r="N52" s="2" t="s">
        <v>222</v>
      </c>
      <c r="O52" s="2" t="s">
        <v>52</v>
      </c>
      <c r="P52" s="2" t="s">
        <v>52</v>
      </c>
      <c r="Q52" s="2" t="s">
        <v>166</v>
      </c>
      <c r="R52" s="2" t="s">
        <v>61</v>
      </c>
      <c r="S52" s="2" t="s">
        <v>61</v>
      </c>
      <c r="T52" s="2" t="s">
        <v>60</v>
      </c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2" t="s">
        <v>52</v>
      </c>
      <c r="AS52" s="2" t="s">
        <v>52</v>
      </c>
      <c r="AT52" s="3"/>
      <c r="AU52" s="2" t="s">
        <v>223</v>
      </c>
      <c r="AV52" s="3">
        <v>51</v>
      </c>
    </row>
    <row r="53" spans="1:48" ht="30" customHeight="1" x14ac:dyDescent="0.3">
      <c r="A53" s="15" t="s">
        <v>181</v>
      </c>
      <c r="B53" s="15" t="s">
        <v>224</v>
      </c>
      <c r="C53" s="15" t="s">
        <v>98</v>
      </c>
      <c r="D53" s="16">
        <v>3</v>
      </c>
      <c r="E53" s="17"/>
      <c r="F53" s="17"/>
      <c r="G53" s="17"/>
      <c r="H53" s="17"/>
      <c r="I53" s="17"/>
      <c r="J53" s="17"/>
      <c r="K53" s="17">
        <f t="shared" si="2"/>
        <v>0</v>
      </c>
      <c r="L53" s="17">
        <f t="shared" si="3"/>
        <v>0</v>
      </c>
      <c r="M53" s="15" t="s">
        <v>52</v>
      </c>
      <c r="N53" s="2" t="s">
        <v>225</v>
      </c>
      <c r="O53" s="2" t="s">
        <v>52</v>
      </c>
      <c r="P53" s="2" t="s">
        <v>52</v>
      </c>
      <c r="Q53" s="2" t="s">
        <v>166</v>
      </c>
      <c r="R53" s="2" t="s">
        <v>61</v>
      </c>
      <c r="S53" s="2" t="s">
        <v>61</v>
      </c>
      <c r="T53" s="2" t="s">
        <v>60</v>
      </c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2" t="s">
        <v>52</v>
      </c>
      <c r="AS53" s="2" t="s">
        <v>52</v>
      </c>
      <c r="AT53" s="3"/>
      <c r="AU53" s="2" t="s">
        <v>226</v>
      </c>
      <c r="AV53" s="3">
        <v>52</v>
      </c>
    </row>
    <row r="54" spans="1:48" ht="30" customHeight="1" x14ac:dyDescent="0.3">
      <c r="A54" s="15" t="s">
        <v>181</v>
      </c>
      <c r="B54" s="15" t="s">
        <v>227</v>
      </c>
      <c r="C54" s="15" t="s">
        <v>98</v>
      </c>
      <c r="D54" s="16">
        <v>3</v>
      </c>
      <c r="E54" s="17"/>
      <c r="F54" s="17"/>
      <c r="G54" s="17"/>
      <c r="H54" s="17"/>
      <c r="I54" s="17"/>
      <c r="J54" s="17"/>
      <c r="K54" s="17">
        <f t="shared" si="2"/>
        <v>0</v>
      </c>
      <c r="L54" s="17">
        <f t="shared" si="3"/>
        <v>0</v>
      </c>
      <c r="M54" s="15" t="s">
        <v>52</v>
      </c>
      <c r="N54" s="2" t="s">
        <v>228</v>
      </c>
      <c r="O54" s="2" t="s">
        <v>52</v>
      </c>
      <c r="P54" s="2" t="s">
        <v>52</v>
      </c>
      <c r="Q54" s="2" t="s">
        <v>166</v>
      </c>
      <c r="R54" s="2" t="s">
        <v>61</v>
      </c>
      <c r="S54" s="2" t="s">
        <v>61</v>
      </c>
      <c r="T54" s="2" t="s">
        <v>60</v>
      </c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2" t="s">
        <v>52</v>
      </c>
      <c r="AS54" s="2" t="s">
        <v>52</v>
      </c>
      <c r="AT54" s="3"/>
      <c r="AU54" s="2" t="s">
        <v>229</v>
      </c>
      <c r="AV54" s="3">
        <v>53</v>
      </c>
    </row>
    <row r="55" spans="1:48" ht="30" customHeight="1" x14ac:dyDescent="0.3">
      <c r="A55" s="15" t="s">
        <v>230</v>
      </c>
      <c r="B55" s="15" t="s">
        <v>231</v>
      </c>
      <c r="C55" s="15" t="s">
        <v>98</v>
      </c>
      <c r="D55" s="16">
        <v>9</v>
      </c>
      <c r="E55" s="17"/>
      <c r="F55" s="17"/>
      <c r="G55" s="17"/>
      <c r="H55" s="17"/>
      <c r="I55" s="17"/>
      <c r="J55" s="17"/>
      <c r="K55" s="17">
        <f t="shared" si="2"/>
        <v>0</v>
      </c>
      <c r="L55" s="17">
        <f t="shared" si="3"/>
        <v>0</v>
      </c>
      <c r="M55" s="15" t="s">
        <v>52</v>
      </c>
      <c r="N55" s="2" t="s">
        <v>232</v>
      </c>
      <c r="O55" s="2" t="s">
        <v>52</v>
      </c>
      <c r="P55" s="2" t="s">
        <v>52</v>
      </c>
      <c r="Q55" s="2" t="s">
        <v>166</v>
      </c>
      <c r="R55" s="2" t="s">
        <v>60</v>
      </c>
      <c r="S55" s="2" t="s">
        <v>61</v>
      </c>
      <c r="T55" s="2" t="s">
        <v>61</v>
      </c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2" t="s">
        <v>52</v>
      </c>
      <c r="AS55" s="2" t="s">
        <v>52</v>
      </c>
      <c r="AT55" s="3"/>
      <c r="AU55" s="2" t="s">
        <v>233</v>
      </c>
      <c r="AV55" s="3">
        <v>54</v>
      </c>
    </row>
    <row r="56" spans="1:48" ht="30" customHeight="1" x14ac:dyDescent="0.3">
      <c r="A56" s="15" t="s">
        <v>230</v>
      </c>
      <c r="B56" s="15" t="s">
        <v>234</v>
      </c>
      <c r="C56" s="15" t="s">
        <v>98</v>
      </c>
      <c r="D56" s="16">
        <v>1</v>
      </c>
      <c r="E56" s="17"/>
      <c r="F56" s="17"/>
      <c r="G56" s="17"/>
      <c r="H56" s="17"/>
      <c r="I56" s="17"/>
      <c r="J56" s="17"/>
      <c r="K56" s="17">
        <f t="shared" si="2"/>
        <v>0</v>
      </c>
      <c r="L56" s="17">
        <f t="shared" si="3"/>
        <v>0</v>
      </c>
      <c r="M56" s="15" t="s">
        <v>52</v>
      </c>
      <c r="N56" s="2" t="s">
        <v>235</v>
      </c>
      <c r="O56" s="2" t="s">
        <v>52</v>
      </c>
      <c r="P56" s="2" t="s">
        <v>52</v>
      </c>
      <c r="Q56" s="2" t="s">
        <v>166</v>
      </c>
      <c r="R56" s="2" t="s">
        <v>60</v>
      </c>
      <c r="S56" s="2" t="s">
        <v>61</v>
      </c>
      <c r="T56" s="2" t="s">
        <v>61</v>
      </c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2" t="s">
        <v>52</v>
      </c>
      <c r="AS56" s="2" t="s">
        <v>52</v>
      </c>
      <c r="AT56" s="3"/>
      <c r="AU56" s="2" t="s">
        <v>236</v>
      </c>
      <c r="AV56" s="3">
        <v>55</v>
      </c>
    </row>
    <row r="57" spans="1:48" ht="30" customHeight="1" x14ac:dyDescent="0.3">
      <c r="A57" s="15" t="s">
        <v>237</v>
      </c>
      <c r="B57" s="15" t="s">
        <v>238</v>
      </c>
      <c r="C57" s="15" t="s">
        <v>98</v>
      </c>
      <c r="D57" s="16">
        <v>7</v>
      </c>
      <c r="E57" s="17"/>
      <c r="F57" s="17"/>
      <c r="G57" s="17"/>
      <c r="H57" s="17"/>
      <c r="I57" s="17"/>
      <c r="J57" s="17"/>
      <c r="K57" s="17">
        <f t="shared" si="2"/>
        <v>0</v>
      </c>
      <c r="L57" s="17">
        <f t="shared" si="3"/>
        <v>0</v>
      </c>
      <c r="M57" s="15" t="s">
        <v>52</v>
      </c>
      <c r="N57" s="2" t="s">
        <v>239</v>
      </c>
      <c r="O57" s="2" t="s">
        <v>52</v>
      </c>
      <c r="P57" s="2" t="s">
        <v>52</v>
      </c>
      <c r="Q57" s="2" t="s">
        <v>166</v>
      </c>
      <c r="R57" s="2" t="s">
        <v>60</v>
      </c>
      <c r="S57" s="2" t="s">
        <v>61</v>
      </c>
      <c r="T57" s="2" t="s">
        <v>61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240</v>
      </c>
      <c r="AV57" s="3">
        <v>56</v>
      </c>
    </row>
    <row r="58" spans="1:48" ht="30" customHeight="1" x14ac:dyDescent="0.3">
      <c r="A58" s="15" t="s">
        <v>237</v>
      </c>
      <c r="B58" s="15" t="s">
        <v>241</v>
      </c>
      <c r="C58" s="15" t="s">
        <v>98</v>
      </c>
      <c r="D58" s="16">
        <v>1</v>
      </c>
      <c r="E58" s="17"/>
      <c r="F58" s="17"/>
      <c r="G58" s="17"/>
      <c r="H58" s="17"/>
      <c r="I58" s="17"/>
      <c r="J58" s="17"/>
      <c r="K58" s="17">
        <f t="shared" si="2"/>
        <v>0</v>
      </c>
      <c r="L58" s="17">
        <f t="shared" si="3"/>
        <v>0</v>
      </c>
      <c r="M58" s="15" t="s">
        <v>52</v>
      </c>
      <c r="N58" s="2" t="s">
        <v>242</v>
      </c>
      <c r="O58" s="2" t="s">
        <v>52</v>
      </c>
      <c r="P58" s="2" t="s">
        <v>52</v>
      </c>
      <c r="Q58" s="2" t="s">
        <v>166</v>
      </c>
      <c r="R58" s="2" t="s">
        <v>60</v>
      </c>
      <c r="S58" s="2" t="s">
        <v>61</v>
      </c>
      <c r="T58" s="2" t="s">
        <v>61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243</v>
      </c>
      <c r="AV58" s="3">
        <v>57</v>
      </c>
    </row>
    <row r="59" spans="1:48" ht="30" customHeight="1" x14ac:dyDescent="0.3">
      <c r="A59" s="15" t="s">
        <v>244</v>
      </c>
      <c r="B59" s="15" t="s">
        <v>231</v>
      </c>
      <c r="C59" s="15" t="s">
        <v>245</v>
      </c>
      <c r="D59" s="16">
        <v>166</v>
      </c>
      <c r="E59" s="17"/>
      <c r="F59" s="17"/>
      <c r="G59" s="17"/>
      <c r="H59" s="17"/>
      <c r="I59" s="17"/>
      <c r="J59" s="17"/>
      <c r="K59" s="17">
        <f t="shared" si="2"/>
        <v>0</v>
      </c>
      <c r="L59" s="17">
        <f t="shared" si="3"/>
        <v>0</v>
      </c>
      <c r="M59" s="15" t="s">
        <v>52</v>
      </c>
      <c r="N59" s="2" t="s">
        <v>246</v>
      </c>
      <c r="O59" s="2" t="s">
        <v>52</v>
      </c>
      <c r="P59" s="2" t="s">
        <v>52</v>
      </c>
      <c r="Q59" s="2" t="s">
        <v>166</v>
      </c>
      <c r="R59" s="2" t="s">
        <v>60</v>
      </c>
      <c r="S59" s="2" t="s">
        <v>61</v>
      </c>
      <c r="T59" s="2" t="s">
        <v>61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247</v>
      </c>
      <c r="AV59" s="3">
        <v>58</v>
      </c>
    </row>
    <row r="60" spans="1:48" ht="30" customHeight="1" x14ac:dyDescent="0.3">
      <c r="A60" s="15" t="s">
        <v>244</v>
      </c>
      <c r="B60" s="15" t="s">
        <v>234</v>
      </c>
      <c r="C60" s="15" t="s">
        <v>245</v>
      </c>
      <c r="D60" s="16">
        <v>18</v>
      </c>
      <c r="E60" s="17"/>
      <c r="F60" s="17"/>
      <c r="G60" s="17"/>
      <c r="H60" s="17"/>
      <c r="I60" s="17"/>
      <c r="J60" s="17"/>
      <c r="K60" s="17">
        <f t="shared" si="2"/>
        <v>0</v>
      </c>
      <c r="L60" s="17">
        <f t="shared" si="3"/>
        <v>0</v>
      </c>
      <c r="M60" s="15" t="s">
        <v>52</v>
      </c>
      <c r="N60" s="2" t="s">
        <v>248</v>
      </c>
      <c r="O60" s="2" t="s">
        <v>52</v>
      </c>
      <c r="P60" s="2" t="s">
        <v>52</v>
      </c>
      <c r="Q60" s="2" t="s">
        <v>166</v>
      </c>
      <c r="R60" s="2" t="s">
        <v>60</v>
      </c>
      <c r="S60" s="2" t="s">
        <v>61</v>
      </c>
      <c r="T60" s="2" t="s">
        <v>61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249</v>
      </c>
      <c r="AV60" s="3">
        <v>59</v>
      </c>
    </row>
    <row r="61" spans="1:48" ht="30" customHeight="1" x14ac:dyDescent="0.3">
      <c r="A61" s="15" t="s">
        <v>244</v>
      </c>
      <c r="B61" s="15" t="s">
        <v>250</v>
      </c>
      <c r="C61" s="15" t="s">
        <v>245</v>
      </c>
      <c r="D61" s="16">
        <v>30</v>
      </c>
      <c r="E61" s="17"/>
      <c r="F61" s="17"/>
      <c r="G61" s="17"/>
      <c r="H61" s="17"/>
      <c r="I61" s="17"/>
      <c r="J61" s="17"/>
      <c r="K61" s="17">
        <f t="shared" si="2"/>
        <v>0</v>
      </c>
      <c r="L61" s="17">
        <f t="shared" si="3"/>
        <v>0</v>
      </c>
      <c r="M61" s="15" t="s">
        <v>52</v>
      </c>
      <c r="N61" s="2" t="s">
        <v>251</v>
      </c>
      <c r="O61" s="2" t="s">
        <v>52</v>
      </c>
      <c r="P61" s="2" t="s">
        <v>52</v>
      </c>
      <c r="Q61" s="2" t="s">
        <v>166</v>
      </c>
      <c r="R61" s="2" t="s">
        <v>60</v>
      </c>
      <c r="S61" s="2" t="s">
        <v>61</v>
      </c>
      <c r="T61" s="2" t="s">
        <v>61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252</v>
      </c>
      <c r="AV61" s="3">
        <v>60</v>
      </c>
    </row>
    <row r="62" spans="1:48" ht="30" customHeight="1" x14ac:dyDescent="0.3">
      <c r="A62" s="15" t="s">
        <v>244</v>
      </c>
      <c r="B62" s="15" t="s">
        <v>253</v>
      </c>
      <c r="C62" s="15" t="s">
        <v>245</v>
      </c>
      <c r="D62" s="16">
        <v>23</v>
      </c>
      <c r="E62" s="17"/>
      <c r="F62" s="17"/>
      <c r="G62" s="17"/>
      <c r="H62" s="17"/>
      <c r="I62" s="17"/>
      <c r="J62" s="17"/>
      <c r="K62" s="17">
        <f t="shared" si="2"/>
        <v>0</v>
      </c>
      <c r="L62" s="17">
        <f t="shared" si="3"/>
        <v>0</v>
      </c>
      <c r="M62" s="15" t="s">
        <v>52</v>
      </c>
      <c r="N62" s="2" t="s">
        <v>254</v>
      </c>
      <c r="O62" s="2" t="s">
        <v>52</v>
      </c>
      <c r="P62" s="2" t="s">
        <v>52</v>
      </c>
      <c r="Q62" s="2" t="s">
        <v>166</v>
      </c>
      <c r="R62" s="2" t="s">
        <v>60</v>
      </c>
      <c r="S62" s="2" t="s">
        <v>61</v>
      </c>
      <c r="T62" s="2" t="s">
        <v>61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52</v>
      </c>
      <c r="AS62" s="2" t="s">
        <v>52</v>
      </c>
      <c r="AT62" s="3"/>
      <c r="AU62" s="2" t="s">
        <v>255</v>
      </c>
      <c r="AV62" s="3">
        <v>61</v>
      </c>
    </row>
    <row r="63" spans="1:48" ht="30" customHeight="1" x14ac:dyDescent="0.3">
      <c r="A63" s="15" t="s">
        <v>256</v>
      </c>
      <c r="B63" s="15" t="s">
        <v>257</v>
      </c>
      <c r="C63" s="15" t="s">
        <v>169</v>
      </c>
      <c r="D63" s="16">
        <v>83</v>
      </c>
      <c r="E63" s="17"/>
      <c r="F63" s="17"/>
      <c r="G63" s="17"/>
      <c r="H63" s="17"/>
      <c r="I63" s="17"/>
      <c r="J63" s="17"/>
      <c r="K63" s="17">
        <f t="shared" si="2"/>
        <v>0</v>
      </c>
      <c r="L63" s="17">
        <f t="shared" si="3"/>
        <v>0</v>
      </c>
      <c r="M63" s="15" t="s">
        <v>52</v>
      </c>
      <c r="N63" s="2" t="s">
        <v>258</v>
      </c>
      <c r="O63" s="2" t="s">
        <v>52</v>
      </c>
      <c r="P63" s="2" t="s">
        <v>52</v>
      </c>
      <c r="Q63" s="2" t="s">
        <v>166</v>
      </c>
      <c r="R63" s="2" t="s">
        <v>60</v>
      </c>
      <c r="S63" s="2" t="s">
        <v>61</v>
      </c>
      <c r="T63" s="2" t="s">
        <v>61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52</v>
      </c>
      <c r="AS63" s="2" t="s">
        <v>52</v>
      </c>
      <c r="AT63" s="3"/>
      <c r="AU63" s="2" t="s">
        <v>259</v>
      </c>
      <c r="AV63" s="3">
        <v>62</v>
      </c>
    </row>
    <row r="64" spans="1:48" ht="30" customHeight="1" x14ac:dyDescent="0.3">
      <c r="A64" s="15" t="s">
        <v>256</v>
      </c>
      <c r="B64" s="15" t="s">
        <v>260</v>
      </c>
      <c r="C64" s="15" t="s">
        <v>169</v>
      </c>
      <c r="D64" s="16">
        <v>19</v>
      </c>
      <c r="E64" s="17"/>
      <c r="F64" s="17"/>
      <c r="G64" s="17"/>
      <c r="H64" s="17"/>
      <c r="I64" s="17"/>
      <c r="J64" s="17"/>
      <c r="K64" s="17">
        <f t="shared" si="2"/>
        <v>0</v>
      </c>
      <c r="L64" s="17">
        <f t="shared" si="3"/>
        <v>0</v>
      </c>
      <c r="M64" s="15" t="s">
        <v>52</v>
      </c>
      <c r="N64" s="2" t="s">
        <v>261</v>
      </c>
      <c r="O64" s="2" t="s">
        <v>52</v>
      </c>
      <c r="P64" s="2" t="s">
        <v>52</v>
      </c>
      <c r="Q64" s="2" t="s">
        <v>166</v>
      </c>
      <c r="R64" s="2" t="s">
        <v>60</v>
      </c>
      <c r="S64" s="2" t="s">
        <v>61</v>
      </c>
      <c r="T64" s="2" t="s">
        <v>61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52</v>
      </c>
      <c r="AS64" s="2" t="s">
        <v>52</v>
      </c>
      <c r="AT64" s="3"/>
      <c r="AU64" s="2" t="s">
        <v>262</v>
      </c>
      <c r="AV64" s="3">
        <v>63</v>
      </c>
    </row>
    <row r="65" spans="1:48" ht="30" customHeight="1" x14ac:dyDescent="0.3">
      <c r="A65" s="15" t="s">
        <v>256</v>
      </c>
      <c r="B65" s="15" t="s">
        <v>263</v>
      </c>
      <c r="C65" s="15" t="s">
        <v>169</v>
      </c>
      <c r="D65" s="16">
        <v>28</v>
      </c>
      <c r="E65" s="17"/>
      <c r="F65" s="17"/>
      <c r="G65" s="17"/>
      <c r="H65" s="17"/>
      <c r="I65" s="17"/>
      <c r="J65" s="17"/>
      <c r="K65" s="17">
        <f t="shared" si="2"/>
        <v>0</v>
      </c>
      <c r="L65" s="17">
        <f t="shared" si="3"/>
        <v>0</v>
      </c>
      <c r="M65" s="15" t="s">
        <v>52</v>
      </c>
      <c r="N65" s="2" t="s">
        <v>264</v>
      </c>
      <c r="O65" s="2" t="s">
        <v>52</v>
      </c>
      <c r="P65" s="2" t="s">
        <v>52</v>
      </c>
      <c r="Q65" s="2" t="s">
        <v>166</v>
      </c>
      <c r="R65" s="2" t="s">
        <v>60</v>
      </c>
      <c r="S65" s="2" t="s">
        <v>61</v>
      </c>
      <c r="T65" s="2" t="s">
        <v>61</v>
      </c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2" t="s">
        <v>52</v>
      </c>
      <c r="AS65" s="2" t="s">
        <v>52</v>
      </c>
      <c r="AT65" s="3"/>
      <c r="AU65" s="2" t="s">
        <v>265</v>
      </c>
      <c r="AV65" s="3">
        <v>64</v>
      </c>
    </row>
    <row r="66" spans="1:48" ht="30" customHeight="1" x14ac:dyDescent="0.3">
      <c r="A66" s="15" t="s">
        <v>256</v>
      </c>
      <c r="B66" s="15" t="s">
        <v>266</v>
      </c>
      <c r="C66" s="15" t="s">
        <v>169</v>
      </c>
      <c r="D66" s="16">
        <v>28</v>
      </c>
      <c r="E66" s="17"/>
      <c r="F66" s="17"/>
      <c r="G66" s="17"/>
      <c r="H66" s="17"/>
      <c r="I66" s="17"/>
      <c r="J66" s="17"/>
      <c r="K66" s="17">
        <f t="shared" si="2"/>
        <v>0</v>
      </c>
      <c r="L66" s="17">
        <f t="shared" si="3"/>
        <v>0</v>
      </c>
      <c r="M66" s="15" t="s">
        <v>52</v>
      </c>
      <c r="N66" s="2" t="s">
        <v>267</v>
      </c>
      <c r="O66" s="2" t="s">
        <v>52</v>
      </c>
      <c r="P66" s="2" t="s">
        <v>52</v>
      </c>
      <c r="Q66" s="2" t="s">
        <v>166</v>
      </c>
      <c r="R66" s="2" t="s">
        <v>60</v>
      </c>
      <c r="S66" s="2" t="s">
        <v>61</v>
      </c>
      <c r="T66" s="2" t="s">
        <v>61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2" t="s">
        <v>52</v>
      </c>
      <c r="AS66" s="2" t="s">
        <v>52</v>
      </c>
      <c r="AT66" s="3"/>
      <c r="AU66" s="2" t="s">
        <v>268</v>
      </c>
      <c r="AV66" s="3">
        <v>65</v>
      </c>
    </row>
    <row r="67" spans="1:48" ht="30" customHeight="1" x14ac:dyDescent="0.3">
      <c r="A67" s="15" t="s">
        <v>256</v>
      </c>
      <c r="B67" s="15" t="s">
        <v>269</v>
      </c>
      <c r="C67" s="15" t="s">
        <v>169</v>
      </c>
      <c r="D67" s="16">
        <v>83</v>
      </c>
      <c r="E67" s="17"/>
      <c r="F67" s="17"/>
      <c r="G67" s="17"/>
      <c r="H67" s="17"/>
      <c r="I67" s="17"/>
      <c r="J67" s="17"/>
      <c r="K67" s="17">
        <f t="shared" si="2"/>
        <v>0</v>
      </c>
      <c r="L67" s="17">
        <f t="shared" si="3"/>
        <v>0</v>
      </c>
      <c r="M67" s="15" t="s">
        <v>52</v>
      </c>
      <c r="N67" s="2" t="s">
        <v>270</v>
      </c>
      <c r="O67" s="2" t="s">
        <v>52</v>
      </c>
      <c r="P67" s="2" t="s">
        <v>52</v>
      </c>
      <c r="Q67" s="2" t="s">
        <v>166</v>
      </c>
      <c r="R67" s="2" t="s">
        <v>60</v>
      </c>
      <c r="S67" s="2" t="s">
        <v>61</v>
      </c>
      <c r="T67" s="2" t="s">
        <v>61</v>
      </c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2" t="s">
        <v>52</v>
      </c>
      <c r="AS67" s="2" t="s">
        <v>52</v>
      </c>
      <c r="AT67" s="3"/>
      <c r="AU67" s="2" t="s">
        <v>271</v>
      </c>
      <c r="AV67" s="3">
        <v>66</v>
      </c>
    </row>
    <row r="68" spans="1:48" ht="30" customHeight="1" x14ac:dyDescent="0.3">
      <c r="A68" s="15" t="s">
        <v>256</v>
      </c>
      <c r="B68" s="15" t="s">
        <v>272</v>
      </c>
      <c r="C68" s="15" t="s">
        <v>169</v>
      </c>
      <c r="D68" s="16">
        <v>2</v>
      </c>
      <c r="E68" s="17"/>
      <c r="F68" s="17"/>
      <c r="G68" s="17"/>
      <c r="H68" s="17"/>
      <c r="I68" s="17"/>
      <c r="J68" s="17"/>
      <c r="K68" s="17">
        <f t="shared" si="2"/>
        <v>0</v>
      </c>
      <c r="L68" s="17">
        <f t="shared" si="3"/>
        <v>0</v>
      </c>
      <c r="M68" s="15" t="s">
        <v>52</v>
      </c>
      <c r="N68" s="2" t="s">
        <v>273</v>
      </c>
      <c r="O68" s="2" t="s">
        <v>52</v>
      </c>
      <c r="P68" s="2" t="s">
        <v>52</v>
      </c>
      <c r="Q68" s="2" t="s">
        <v>166</v>
      </c>
      <c r="R68" s="2" t="s">
        <v>60</v>
      </c>
      <c r="S68" s="2" t="s">
        <v>61</v>
      </c>
      <c r="T68" s="2" t="s">
        <v>61</v>
      </c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2" t="s">
        <v>52</v>
      </c>
      <c r="AS68" s="2" t="s">
        <v>52</v>
      </c>
      <c r="AT68" s="3"/>
      <c r="AU68" s="2" t="s">
        <v>274</v>
      </c>
      <c r="AV68" s="3">
        <v>67</v>
      </c>
    </row>
    <row r="69" spans="1:48" ht="30" customHeight="1" x14ac:dyDescent="0.3">
      <c r="A69" s="15" t="s">
        <v>256</v>
      </c>
      <c r="B69" s="15" t="s">
        <v>275</v>
      </c>
      <c r="C69" s="15" t="s">
        <v>169</v>
      </c>
      <c r="D69" s="16">
        <v>2</v>
      </c>
      <c r="E69" s="17"/>
      <c r="F69" s="17"/>
      <c r="G69" s="17"/>
      <c r="H69" s="17"/>
      <c r="I69" s="17"/>
      <c r="J69" s="17"/>
      <c r="K69" s="17">
        <f t="shared" si="2"/>
        <v>0</v>
      </c>
      <c r="L69" s="17">
        <f t="shared" si="3"/>
        <v>0</v>
      </c>
      <c r="M69" s="15" t="s">
        <v>52</v>
      </c>
      <c r="N69" s="2" t="s">
        <v>276</v>
      </c>
      <c r="O69" s="2" t="s">
        <v>52</v>
      </c>
      <c r="P69" s="2" t="s">
        <v>52</v>
      </c>
      <c r="Q69" s="2" t="s">
        <v>166</v>
      </c>
      <c r="R69" s="2" t="s">
        <v>60</v>
      </c>
      <c r="S69" s="2" t="s">
        <v>61</v>
      </c>
      <c r="T69" s="2" t="s">
        <v>61</v>
      </c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2" t="s">
        <v>52</v>
      </c>
      <c r="AS69" s="2" t="s">
        <v>52</v>
      </c>
      <c r="AT69" s="3"/>
      <c r="AU69" s="2" t="s">
        <v>277</v>
      </c>
      <c r="AV69" s="3">
        <v>68</v>
      </c>
    </row>
    <row r="70" spans="1:48" ht="30" customHeight="1" x14ac:dyDescent="0.3">
      <c r="A70" s="15" t="s">
        <v>278</v>
      </c>
      <c r="B70" s="15" t="s">
        <v>279</v>
      </c>
      <c r="C70" s="15" t="s">
        <v>245</v>
      </c>
      <c r="D70" s="16">
        <v>58</v>
      </c>
      <c r="E70" s="17"/>
      <c r="F70" s="17"/>
      <c r="G70" s="17"/>
      <c r="H70" s="17"/>
      <c r="I70" s="17"/>
      <c r="J70" s="17"/>
      <c r="K70" s="17">
        <f t="shared" si="2"/>
        <v>0</v>
      </c>
      <c r="L70" s="17">
        <f t="shared" si="3"/>
        <v>0</v>
      </c>
      <c r="M70" s="15" t="s">
        <v>52</v>
      </c>
      <c r="N70" s="2" t="s">
        <v>280</v>
      </c>
      <c r="O70" s="2" t="s">
        <v>52</v>
      </c>
      <c r="P70" s="2" t="s">
        <v>52</v>
      </c>
      <c r="Q70" s="2" t="s">
        <v>166</v>
      </c>
      <c r="R70" s="2" t="s">
        <v>60</v>
      </c>
      <c r="S70" s="2" t="s">
        <v>61</v>
      </c>
      <c r="T70" s="2" t="s">
        <v>61</v>
      </c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2" t="s">
        <v>52</v>
      </c>
      <c r="AS70" s="2" t="s">
        <v>52</v>
      </c>
      <c r="AT70" s="3"/>
      <c r="AU70" s="2" t="s">
        <v>281</v>
      </c>
      <c r="AV70" s="3">
        <v>69</v>
      </c>
    </row>
    <row r="71" spans="1:48" ht="30" customHeight="1" x14ac:dyDescent="0.3">
      <c r="A71" s="15" t="s">
        <v>282</v>
      </c>
      <c r="B71" s="15" t="s">
        <v>283</v>
      </c>
      <c r="C71" s="15" t="s">
        <v>169</v>
      </c>
      <c r="D71" s="16">
        <v>4</v>
      </c>
      <c r="E71" s="17"/>
      <c r="F71" s="17"/>
      <c r="G71" s="17"/>
      <c r="H71" s="17"/>
      <c r="I71" s="17"/>
      <c r="J71" s="17"/>
      <c r="K71" s="17">
        <f t="shared" si="2"/>
        <v>0</v>
      </c>
      <c r="L71" s="17">
        <f t="shared" si="3"/>
        <v>0</v>
      </c>
      <c r="M71" s="15" t="s">
        <v>52</v>
      </c>
      <c r="N71" s="2" t="s">
        <v>284</v>
      </c>
      <c r="O71" s="2" t="s">
        <v>52</v>
      </c>
      <c r="P71" s="2" t="s">
        <v>52</v>
      </c>
      <c r="Q71" s="2" t="s">
        <v>166</v>
      </c>
      <c r="R71" s="2" t="s">
        <v>60</v>
      </c>
      <c r="S71" s="2" t="s">
        <v>61</v>
      </c>
      <c r="T71" s="2" t="s">
        <v>61</v>
      </c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2" t="s">
        <v>52</v>
      </c>
      <c r="AS71" s="2" t="s">
        <v>52</v>
      </c>
      <c r="AT71" s="3"/>
      <c r="AU71" s="2" t="s">
        <v>285</v>
      </c>
      <c r="AV71" s="3">
        <v>70</v>
      </c>
    </row>
    <row r="72" spans="1:48" ht="30" customHeight="1" x14ac:dyDescent="0.3">
      <c r="A72" s="16"/>
      <c r="B72" s="16"/>
      <c r="C72" s="16"/>
      <c r="D72" s="16"/>
      <c r="E72" s="17"/>
      <c r="F72" s="17"/>
      <c r="G72" s="17"/>
      <c r="H72" s="17"/>
      <c r="I72" s="17"/>
      <c r="J72" s="17"/>
      <c r="K72" s="17"/>
      <c r="L72" s="17"/>
      <c r="M72" s="16"/>
      <c r="Q72" s="1" t="s">
        <v>166</v>
      </c>
    </row>
    <row r="73" spans="1:48" ht="30" customHeight="1" x14ac:dyDescent="0.3">
      <c r="A73" s="15" t="s">
        <v>163</v>
      </c>
      <c r="B73" s="16"/>
      <c r="C73" s="16"/>
      <c r="D73" s="16"/>
      <c r="E73" s="17"/>
      <c r="F73" s="17"/>
      <c r="G73" s="17"/>
      <c r="H73" s="17"/>
      <c r="I73" s="17"/>
      <c r="J73" s="17"/>
      <c r="K73" s="17"/>
      <c r="L73" s="17">
        <f>SUMIF(Q35:Q72,"0102",L35:L72)</f>
        <v>0</v>
      </c>
      <c r="M73" s="16"/>
      <c r="N73" t="s">
        <v>164</v>
      </c>
    </row>
    <row r="74" spans="1:48" ht="30" customHeight="1" x14ac:dyDescent="0.3">
      <c r="A74" s="18" t="s">
        <v>286</v>
      </c>
      <c r="B74" s="18" t="s">
        <v>52</v>
      </c>
      <c r="C74" s="19"/>
      <c r="D74" s="19"/>
      <c r="E74" s="20"/>
      <c r="F74" s="20"/>
      <c r="G74" s="20"/>
      <c r="H74" s="20"/>
      <c r="I74" s="20"/>
      <c r="J74" s="20"/>
      <c r="K74" s="20"/>
      <c r="L74" s="20"/>
      <c r="M74" s="19"/>
      <c r="N74" s="13"/>
      <c r="O74" s="13"/>
      <c r="P74" s="13"/>
      <c r="Q74" s="12" t="s">
        <v>287</v>
      </c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</row>
    <row r="75" spans="1:48" ht="30" customHeight="1" x14ac:dyDescent="0.3">
      <c r="A75" s="15" t="s">
        <v>288</v>
      </c>
      <c r="B75" s="15" t="s">
        <v>289</v>
      </c>
      <c r="C75" s="15" t="s">
        <v>169</v>
      </c>
      <c r="D75" s="16">
        <v>62</v>
      </c>
      <c r="E75" s="17"/>
      <c r="F75" s="17"/>
      <c r="G75" s="17"/>
      <c r="H75" s="17"/>
      <c r="I75" s="17"/>
      <c r="J75" s="17"/>
      <c r="K75" s="17">
        <f t="shared" ref="K75:K100" si="4">TRUNC(E75+G75+I75, 0)</f>
        <v>0</v>
      </c>
      <c r="L75" s="17">
        <f t="shared" ref="L75:L100" si="5">TRUNC(F75+H75+J75, 0)</f>
        <v>0</v>
      </c>
      <c r="M75" s="15" t="s">
        <v>52</v>
      </c>
      <c r="N75" s="2" t="s">
        <v>290</v>
      </c>
      <c r="O75" s="2" t="s">
        <v>52</v>
      </c>
      <c r="P75" s="2" t="s">
        <v>52</v>
      </c>
      <c r="Q75" s="2" t="s">
        <v>287</v>
      </c>
      <c r="R75" s="2" t="s">
        <v>60</v>
      </c>
      <c r="S75" s="2" t="s">
        <v>61</v>
      </c>
      <c r="T75" s="2" t="s">
        <v>61</v>
      </c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2" t="s">
        <v>52</v>
      </c>
      <c r="AS75" s="2" t="s">
        <v>52</v>
      </c>
      <c r="AT75" s="3"/>
      <c r="AU75" s="2" t="s">
        <v>291</v>
      </c>
      <c r="AV75" s="3">
        <v>71</v>
      </c>
    </row>
    <row r="76" spans="1:48" ht="30" customHeight="1" x14ac:dyDescent="0.3">
      <c r="A76" s="15" t="s">
        <v>288</v>
      </c>
      <c r="B76" s="15" t="s">
        <v>292</v>
      </c>
      <c r="C76" s="15" t="s">
        <v>169</v>
      </c>
      <c r="D76" s="16">
        <v>44</v>
      </c>
      <c r="E76" s="17"/>
      <c r="F76" s="17"/>
      <c r="G76" s="17"/>
      <c r="H76" s="17"/>
      <c r="I76" s="17"/>
      <c r="J76" s="17"/>
      <c r="K76" s="17">
        <f t="shared" si="4"/>
        <v>0</v>
      </c>
      <c r="L76" s="17">
        <f t="shared" si="5"/>
        <v>0</v>
      </c>
      <c r="M76" s="15" t="s">
        <v>52</v>
      </c>
      <c r="N76" s="2" t="s">
        <v>293</v>
      </c>
      <c r="O76" s="2" t="s">
        <v>52</v>
      </c>
      <c r="P76" s="2" t="s">
        <v>52</v>
      </c>
      <c r="Q76" s="2" t="s">
        <v>287</v>
      </c>
      <c r="R76" s="2" t="s">
        <v>60</v>
      </c>
      <c r="S76" s="2" t="s">
        <v>61</v>
      </c>
      <c r="T76" s="2" t="s">
        <v>61</v>
      </c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2" t="s">
        <v>52</v>
      </c>
      <c r="AS76" s="2" t="s">
        <v>52</v>
      </c>
      <c r="AT76" s="3"/>
      <c r="AU76" s="2" t="s">
        <v>294</v>
      </c>
      <c r="AV76" s="3">
        <v>72</v>
      </c>
    </row>
    <row r="77" spans="1:48" ht="30" customHeight="1" x14ac:dyDescent="0.3">
      <c r="A77" s="15" t="s">
        <v>288</v>
      </c>
      <c r="B77" s="15" t="s">
        <v>295</v>
      </c>
      <c r="C77" s="15" t="s">
        <v>169</v>
      </c>
      <c r="D77" s="16">
        <v>68</v>
      </c>
      <c r="E77" s="17"/>
      <c r="F77" s="17"/>
      <c r="G77" s="17"/>
      <c r="H77" s="17"/>
      <c r="I77" s="17"/>
      <c r="J77" s="17"/>
      <c r="K77" s="17">
        <f t="shared" si="4"/>
        <v>0</v>
      </c>
      <c r="L77" s="17">
        <f t="shared" si="5"/>
        <v>0</v>
      </c>
      <c r="M77" s="15" t="s">
        <v>52</v>
      </c>
      <c r="N77" s="2" t="s">
        <v>296</v>
      </c>
      <c r="O77" s="2" t="s">
        <v>52</v>
      </c>
      <c r="P77" s="2" t="s">
        <v>52</v>
      </c>
      <c r="Q77" s="2" t="s">
        <v>287</v>
      </c>
      <c r="R77" s="2" t="s">
        <v>60</v>
      </c>
      <c r="S77" s="2" t="s">
        <v>61</v>
      </c>
      <c r="T77" s="2" t="s">
        <v>61</v>
      </c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2" t="s">
        <v>52</v>
      </c>
      <c r="AS77" s="2" t="s">
        <v>52</v>
      </c>
      <c r="AT77" s="3"/>
      <c r="AU77" s="2" t="s">
        <v>297</v>
      </c>
      <c r="AV77" s="3">
        <v>73</v>
      </c>
    </row>
    <row r="78" spans="1:48" ht="30" customHeight="1" x14ac:dyDescent="0.3">
      <c r="A78" s="15" t="s">
        <v>298</v>
      </c>
      <c r="B78" s="15" t="s">
        <v>299</v>
      </c>
      <c r="C78" s="15" t="s">
        <v>98</v>
      </c>
      <c r="D78" s="16">
        <v>10</v>
      </c>
      <c r="E78" s="17"/>
      <c r="F78" s="17"/>
      <c r="G78" s="17"/>
      <c r="H78" s="17"/>
      <c r="I78" s="17"/>
      <c r="J78" s="17"/>
      <c r="K78" s="17">
        <f t="shared" si="4"/>
        <v>0</v>
      </c>
      <c r="L78" s="17">
        <f t="shared" si="5"/>
        <v>0</v>
      </c>
      <c r="M78" s="15" t="s">
        <v>52</v>
      </c>
      <c r="N78" s="2" t="s">
        <v>300</v>
      </c>
      <c r="O78" s="2" t="s">
        <v>52</v>
      </c>
      <c r="P78" s="2" t="s">
        <v>52</v>
      </c>
      <c r="Q78" s="2" t="s">
        <v>287</v>
      </c>
      <c r="R78" s="2" t="s">
        <v>61</v>
      </c>
      <c r="S78" s="2" t="s">
        <v>61</v>
      </c>
      <c r="T78" s="2" t="s">
        <v>60</v>
      </c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2" t="s">
        <v>52</v>
      </c>
      <c r="AS78" s="2" t="s">
        <v>52</v>
      </c>
      <c r="AT78" s="3"/>
      <c r="AU78" s="2" t="s">
        <v>301</v>
      </c>
      <c r="AV78" s="3">
        <v>74</v>
      </c>
    </row>
    <row r="79" spans="1:48" ht="30" customHeight="1" x14ac:dyDescent="0.3">
      <c r="A79" s="15" t="s">
        <v>298</v>
      </c>
      <c r="B79" s="15" t="s">
        <v>302</v>
      </c>
      <c r="C79" s="15" t="s">
        <v>98</v>
      </c>
      <c r="D79" s="16">
        <v>17</v>
      </c>
      <c r="E79" s="17"/>
      <c r="F79" s="17"/>
      <c r="G79" s="17"/>
      <c r="H79" s="17"/>
      <c r="I79" s="17"/>
      <c r="J79" s="17"/>
      <c r="K79" s="17">
        <f t="shared" si="4"/>
        <v>0</v>
      </c>
      <c r="L79" s="17">
        <f t="shared" si="5"/>
        <v>0</v>
      </c>
      <c r="M79" s="15" t="s">
        <v>52</v>
      </c>
      <c r="N79" s="2" t="s">
        <v>303</v>
      </c>
      <c r="O79" s="2" t="s">
        <v>52</v>
      </c>
      <c r="P79" s="2" t="s">
        <v>52</v>
      </c>
      <c r="Q79" s="2" t="s">
        <v>287</v>
      </c>
      <c r="R79" s="2" t="s">
        <v>61</v>
      </c>
      <c r="S79" s="2" t="s">
        <v>61</v>
      </c>
      <c r="T79" s="2" t="s">
        <v>60</v>
      </c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2" t="s">
        <v>52</v>
      </c>
      <c r="AS79" s="2" t="s">
        <v>52</v>
      </c>
      <c r="AT79" s="3"/>
      <c r="AU79" s="2" t="s">
        <v>304</v>
      </c>
      <c r="AV79" s="3">
        <v>75</v>
      </c>
    </row>
    <row r="80" spans="1:48" ht="30" customHeight="1" x14ac:dyDescent="0.3">
      <c r="A80" s="15" t="s">
        <v>305</v>
      </c>
      <c r="B80" s="15" t="s">
        <v>299</v>
      </c>
      <c r="C80" s="15" t="s">
        <v>98</v>
      </c>
      <c r="D80" s="16">
        <v>8</v>
      </c>
      <c r="E80" s="17"/>
      <c r="F80" s="17"/>
      <c r="G80" s="17"/>
      <c r="H80" s="17"/>
      <c r="I80" s="17"/>
      <c r="J80" s="17"/>
      <c r="K80" s="17">
        <f t="shared" si="4"/>
        <v>0</v>
      </c>
      <c r="L80" s="17">
        <f t="shared" si="5"/>
        <v>0</v>
      </c>
      <c r="M80" s="15" t="s">
        <v>52</v>
      </c>
      <c r="N80" s="2" t="s">
        <v>306</v>
      </c>
      <c r="O80" s="2" t="s">
        <v>52</v>
      </c>
      <c r="P80" s="2" t="s">
        <v>52</v>
      </c>
      <c r="Q80" s="2" t="s">
        <v>287</v>
      </c>
      <c r="R80" s="2" t="s">
        <v>61</v>
      </c>
      <c r="S80" s="2" t="s">
        <v>61</v>
      </c>
      <c r="T80" s="2" t="s">
        <v>60</v>
      </c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2" t="s">
        <v>52</v>
      </c>
      <c r="AS80" s="2" t="s">
        <v>52</v>
      </c>
      <c r="AT80" s="3"/>
      <c r="AU80" s="2" t="s">
        <v>307</v>
      </c>
      <c r="AV80" s="3">
        <v>76</v>
      </c>
    </row>
    <row r="81" spans="1:48" ht="30" customHeight="1" x14ac:dyDescent="0.3">
      <c r="A81" s="15" t="s">
        <v>308</v>
      </c>
      <c r="B81" s="15" t="s">
        <v>299</v>
      </c>
      <c r="C81" s="15" t="s">
        <v>98</v>
      </c>
      <c r="D81" s="16">
        <v>4</v>
      </c>
      <c r="E81" s="17"/>
      <c r="F81" s="17"/>
      <c r="G81" s="17"/>
      <c r="H81" s="17"/>
      <c r="I81" s="17"/>
      <c r="J81" s="17"/>
      <c r="K81" s="17">
        <f t="shared" si="4"/>
        <v>0</v>
      </c>
      <c r="L81" s="17">
        <f t="shared" si="5"/>
        <v>0</v>
      </c>
      <c r="M81" s="15" t="s">
        <v>52</v>
      </c>
      <c r="N81" s="2" t="s">
        <v>309</v>
      </c>
      <c r="O81" s="2" t="s">
        <v>52</v>
      </c>
      <c r="P81" s="2" t="s">
        <v>52</v>
      </c>
      <c r="Q81" s="2" t="s">
        <v>287</v>
      </c>
      <c r="R81" s="2" t="s">
        <v>61</v>
      </c>
      <c r="S81" s="2" t="s">
        <v>61</v>
      </c>
      <c r="T81" s="2" t="s">
        <v>60</v>
      </c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2" t="s">
        <v>52</v>
      </c>
      <c r="AS81" s="2" t="s">
        <v>52</v>
      </c>
      <c r="AT81" s="3"/>
      <c r="AU81" s="2" t="s">
        <v>310</v>
      </c>
      <c r="AV81" s="3">
        <v>77</v>
      </c>
    </row>
    <row r="82" spans="1:48" ht="30" customHeight="1" x14ac:dyDescent="0.3">
      <c r="A82" s="15" t="s">
        <v>308</v>
      </c>
      <c r="B82" s="15" t="s">
        <v>311</v>
      </c>
      <c r="C82" s="15" t="s">
        <v>98</v>
      </c>
      <c r="D82" s="16">
        <v>14</v>
      </c>
      <c r="E82" s="17"/>
      <c r="F82" s="17"/>
      <c r="G82" s="17"/>
      <c r="H82" s="17"/>
      <c r="I82" s="17"/>
      <c r="J82" s="17"/>
      <c r="K82" s="17">
        <f t="shared" si="4"/>
        <v>0</v>
      </c>
      <c r="L82" s="17">
        <f t="shared" si="5"/>
        <v>0</v>
      </c>
      <c r="M82" s="15" t="s">
        <v>52</v>
      </c>
      <c r="N82" s="2" t="s">
        <v>312</v>
      </c>
      <c r="O82" s="2" t="s">
        <v>52</v>
      </c>
      <c r="P82" s="2" t="s">
        <v>52</v>
      </c>
      <c r="Q82" s="2" t="s">
        <v>287</v>
      </c>
      <c r="R82" s="2" t="s">
        <v>61</v>
      </c>
      <c r="S82" s="2" t="s">
        <v>61</v>
      </c>
      <c r="T82" s="2" t="s">
        <v>60</v>
      </c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2" t="s">
        <v>52</v>
      </c>
      <c r="AS82" s="2" t="s">
        <v>52</v>
      </c>
      <c r="AT82" s="3"/>
      <c r="AU82" s="2" t="s">
        <v>313</v>
      </c>
      <c r="AV82" s="3">
        <v>78</v>
      </c>
    </row>
    <row r="83" spans="1:48" ht="30" customHeight="1" x14ac:dyDescent="0.3">
      <c r="A83" s="15" t="s">
        <v>308</v>
      </c>
      <c r="B83" s="15" t="s">
        <v>314</v>
      </c>
      <c r="C83" s="15" t="s">
        <v>98</v>
      </c>
      <c r="D83" s="16">
        <v>10</v>
      </c>
      <c r="E83" s="17"/>
      <c r="F83" s="17"/>
      <c r="G83" s="17"/>
      <c r="H83" s="17"/>
      <c r="I83" s="17"/>
      <c r="J83" s="17"/>
      <c r="K83" s="17">
        <f t="shared" si="4"/>
        <v>0</v>
      </c>
      <c r="L83" s="17">
        <f t="shared" si="5"/>
        <v>0</v>
      </c>
      <c r="M83" s="15" t="s">
        <v>52</v>
      </c>
      <c r="N83" s="2" t="s">
        <v>315</v>
      </c>
      <c r="O83" s="2" t="s">
        <v>52</v>
      </c>
      <c r="P83" s="2" t="s">
        <v>52</v>
      </c>
      <c r="Q83" s="2" t="s">
        <v>287</v>
      </c>
      <c r="R83" s="2" t="s">
        <v>61</v>
      </c>
      <c r="S83" s="2" t="s">
        <v>61</v>
      </c>
      <c r="T83" s="2" t="s">
        <v>60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316</v>
      </c>
      <c r="AV83" s="3">
        <v>79</v>
      </c>
    </row>
    <row r="84" spans="1:48" ht="30" customHeight="1" x14ac:dyDescent="0.3">
      <c r="A84" s="15" t="s">
        <v>308</v>
      </c>
      <c r="B84" s="15" t="s">
        <v>302</v>
      </c>
      <c r="C84" s="15" t="s">
        <v>98</v>
      </c>
      <c r="D84" s="16">
        <v>25</v>
      </c>
      <c r="E84" s="17"/>
      <c r="F84" s="17"/>
      <c r="G84" s="17"/>
      <c r="H84" s="17"/>
      <c r="I84" s="17"/>
      <c r="J84" s="17"/>
      <c r="K84" s="17">
        <f t="shared" si="4"/>
        <v>0</v>
      </c>
      <c r="L84" s="17">
        <f t="shared" si="5"/>
        <v>0</v>
      </c>
      <c r="M84" s="15" t="s">
        <v>52</v>
      </c>
      <c r="N84" s="2" t="s">
        <v>317</v>
      </c>
      <c r="O84" s="2" t="s">
        <v>52</v>
      </c>
      <c r="P84" s="2" t="s">
        <v>52</v>
      </c>
      <c r="Q84" s="2" t="s">
        <v>287</v>
      </c>
      <c r="R84" s="2" t="s">
        <v>61</v>
      </c>
      <c r="S84" s="2" t="s">
        <v>61</v>
      </c>
      <c r="T84" s="2" t="s">
        <v>60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318</v>
      </c>
      <c r="AV84" s="3">
        <v>80</v>
      </c>
    </row>
    <row r="85" spans="1:48" ht="30" customHeight="1" x14ac:dyDescent="0.3">
      <c r="A85" s="15" t="s">
        <v>308</v>
      </c>
      <c r="B85" s="15" t="s">
        <v>319</v>
      </c>
      <c r="C85" s="15" t="s">
        <v>98</v>
      </c>
      <c r="D85" s="16">
        <v>5</v>
      </c>
      <c r="E85" s="17"/>
      <c r="F85" s="17"/>
      <c r="G85" s="17"/>
      <c r="H85" s="17"/>
      <c r="I85" s="17"/>
      <c r="J85" s="17"/>
      <c r="K85" s="17">
        <f t="shared" si="4"/>
        <v>0</v>
      </c>
      <c r="L85" s="17">
        <f t="shared" si="5"/>
        <v>0</v>
      </c>
      <c r="M85" s="15" t="s">
        <v>52</v>
      </c>
      <c r="N85" s="2" t="s">
        <v>320</v>
      </c>
      <c r="O85" s="2" t="s">
        <v>52</v>
      </c>
      <c r="P85" s="2" t="s">
        <v>52</v>
      </c>
      <c r="Q85" s="2" t="s">
        <v>287</v>
      </c>
      <c r="R85" s="2" t="s">
        <v>61</v>
      </c>
      <c r="S85" s="2" t="s">
        <v>61</v>
      </c>
      <c r="T85" s="2" t="s">
        <v>60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321</v>
      </c>
      <c r="AV85" s="3">
        <v>81</v>
      </c>
    </row>
    <row r="86" spans="1:48" ht="30" customHeight="1" x14ac:dyDescent="0.3">
      <c r="A86" s="15" t="s">
        <v>322</v>
      </c>
      <c r="B86" s="15" t="s">
        <v>319</v>
      </c>
      <c r="C86" s="15" t="s">
        <v>98</v>
      </c>
      <c r="D86" s="16">
        <v>2</v>
      </c>
      <c r="E86" s="17"/>
      <c r="F86" s="17"/>
      <c r="G86" s="17"/>
      <c r="H86" s="17"/>
      <c r="I86" s="17"/>
      <c r="J86" s="17"/>
      <c r="K86" s="17">
        <f t="shared" si="4"/>
        <v>0</v>
      </c>
      <c r="L86" s="17">
        <f t="shared" si="5"/>
        <v>0</v>
      </c>
      <c r="M86" s="15" t="s">
        <v>52</v>
      </c>
      <c r="N86" s="2" t="s">
        <v>323</v>
      </c>
      <c r="O86" s="2" t="s">
        <v>52</v>
      </c>
      <c r="P86" s="2" t="s">
        <v>52</v>
      </c>
      <c r="Q86" s="2" t="s">
        <v>287</v>
      </c>
      <c r="R86" s="2" t="s">
        <v>61</v>
      </c>
      <c r="S86" s="2" t="s">
        <v>61</v>
      </c>
      <c r="T86" s="2" t="s">
        <v>60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324</v>
      </c>
      <c r="AV86" s="3">
        <v>82</v>
      </c>
    </row>
    <row r="87" spans="1:48" ht="30" customHeight="1" x14ac:dyDescent="0.3">
      <c r="A87" s="15" t="s">
        <v>322</v>
      </c>
      <c r="B87" s="15" t="s">
        <v>314</v>
      </c>
      <c r="C87" s="15" t="s">
        <v>98</v>
      </c>
      <c r="D87" s="16">
        <v>2</v>
      </c>
      <c r="E87" s="17"/>
      <c r="F87" s="17"/>
      <c r="G87" s="17"/>
      <c r="H87" s="17"/>
      <c r="I87" s="17"/>
      <c r="J87" s="17"/>
      <c r="K87" s="17">
        <f t="shared" si="4"/>
        <v>0</v>
      </c>
      <c r="L87" s="17">
        <f t="shared" si="5"/>
        <v>0</v>
      </c>
      <c r="M87" s="15" t="s">
        <v>52</v>
      </c>
      <c r="N87" s="2" t="s">
        <v>325</v>
      </c>
      <c r="O87" s="2" t="s">
        <v>52</v>
      </c>
      <c r="P87" s="2" t="s">
        <v>52</v>
      </c>
      <c r="Q87" s="2" t="s">
        <v>287</v>
      </c>
      <c r="R87" s="2" t="s">
        <v>61</v>
      </c>
      <c r="S87" s="2" t="s">
        <v>61</v>
      </c>
      <c r="T87" s="2" t="s">
        <v>60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326</v>
      </c>
      <c r="AV87" s="3">
        <v>83</v>
      </c>
    </row>
    <row r="88" spans="1:48" ht="30" customHeight="1" x14ac:dyDescent="0.3">
      <c r="A88" s="15" t="s">
        <v>327</v>
      </c>
      <c r="B88" s="15" t="s">
        <v>299</v>
      </c>
      <c r="C88" s="15" t="s">
        <v>98</v>
      </c>
      <c r="D88" s="16">
        <v>5</v>
      </c>
      <c r="E88" s="17"/>
      <c r="F88" s="17"/>
      <c r="G88" s="17"/>
      <c r="H88" s="17"/>
      <c r="I88" s="17"/>
      <c r="J88" s="17"/>
      <c r="K88" s="17">
        <f t="shared" si="4"/>
        <v>0</v>
      </c>
      <c r="L88" s="17">
        <f t="shared" si="5"/>
        <v>0</v>
      </c>
      <c r="M88" s="15" t="s">
        <v>52</v>
      </c>
      <c r="N88" s="2" t="s">
        <v>328</v>
      </c>
      <c r="O88" s="2" t="s">
        <v>52</v>
      </c>
      <c r="P88" s="2" t="s">
        <v>52</v>
      </c>
      <c r="Q88" s="2" t="s">
        <v>287</v>
      </c>
      <c r="R88" s="2" t="s">
        <v>61</v>
      </c>
      <c r="S88" s="2" t="s">
        <v>61</v>
      </c>
      <c r="T88" s="2" t="s">
        <v>60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52</v>
      </c>
      <c r="AS88" s="2" t="s">
        <v>52</v>
      </c>
      <c r="AT88" s="3"/>
      <c r="AU88" s="2" t="s">
        <v>329</v>
      </c>
      <c r="AV88" s="3">
        <v>84</v>
      </c>
    </row>
    <row r="89" spans="1:48" ht="30" customHeight="1" x14ac:dyDescent="0.3">
      <c r="A89" s="15" t="s">
        <v>327</v>
      </c>
      <c r="B89" s="15" t="s">
        <v>311</v>
      </c>
      <c r="C89" s="15" t="s">
        <v>98</v>
      </c>
      <c r="D89" s="16">
        <v>10</v>
      </c>
      <c r="E89" s="17"/>
      <c r="F89" s="17"/>
      <c r="G89" s="17"/>
      <c r="H89" s="17"/>
      <c r="I89" s="17"/>
      <c r="J89" s="17"/>
      <c r="K89" s="17">
        <f t="shared" si="4"/>
        <v>0</v>
      </c>
      <c r="L89" s="17">
        <f t="shared" si="5"/>
        <v>0</v>
      </c>
      <c r="M89" s="15" t="s">
        <v>52</v>
      </c>
      <c r="N89" s="2" t="s">
        <v>330</v>
      </c>
      <c r="O89" s="2" t="s">
        <v>52</v>
      </c>
      <c r="P89" s="2" t="s">
        <v>52</v>
      </c>
      <c r="Q89" s="2" t="s">
        <v>287</v>
      </c>
      <c r="R89" s="2" t="s">
        <v>61</v>
      </c>
      <c r="S89" s="2" t="s">
        <v>61</v>
      </c>
      <c r="T89" s="2" t="s">
        <v>60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2" t="s">
        <v>52</v>
      </c>
      <c r="AS89" s="2" t="s">
        <v>52</v>
      </c>
      <c r="AT89" s="3"/>
      <c r="AU89" s="2" t="s">
        <v>331</v>
      </c>
      <c r="AV89" s="3">
        <v>85</v>
      </c>
    </row>
    <row r="90" spans="1:48" ht="30" customHeight="1" x14ac:dyDescent="0.3">
      <c r="A90" s="15" t="s">
        <v>327</v>
      </c>
      <c r="B90" s="15" t="s">
        <v>302</v>
      </c>
      <c r="C90" s="15" t="s">
        <v>98</v>
      </c>
      <c r="D90" s="16">
        <v>10</v>
      </c>
      <c r="E90" s="17"/>
      <c r="F90" s="17"/>
      <c r="G90" s="17"/>
      <c r="H90" s="17"/>
      <c r="I90" s="17"/>
      <c r="J90" s="17"/>
      <c r="K90" s="17">
        <f t="shared" si="4"/>
        <v>0</v>
      </c>
      <c r="L90" s="17">
        <f t="shared" si="5"/>
        <v>0</v>
      </c>
      <c r="M90" s="15" t="s">
        <v>52</v>
      </c>
      <c r="N90" s="2" t="s">
        <v>332</v>
      </c>
      <c r="O90" s="2" t="s">
        <v>52</v>
      </c>
      <c r="P90" s="2" t="s">
        <v>52</v>
      </c>
      <c r="Q90" s="2" t="s">
        <v>287</v>
      </c>
      <c r="R90" s="2" t="s">
        <v>61</v>
      </c>
      <c r="S90" s="2" t="s">
        <v>61</v>
      </c>
      <c r="T90" s="2" t="s">
        <v>60</v>
      </c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2" t="s">
        <v>52</v>
      </c>
      <c r="AS90" s="2" t="s">
        <v>52</v>
      </c>
      <c r="AT90" s="3"/>
      <c r="AU90" s="2" t="s">
        <v>333</v>
      </c>
      <c r="AV90" s="3">
        <v>86</v>
      </c>
    </row>
    <row r="91" spans="1:48" ht="30" customHeight="1" x14ac:dyDescent="0.3">
      <c r="A91" s="15" t="s">
        <v>334</v>
      </c>
      <c r="B91" s="15" t="s">
        <v>299</v>
      </c>
      <c r="C91" s="15" t="s">
        <v>98</v>
      </c>
      <c r="D91" s="16">
        <v>13</v>
      </c>
      <c r="E91" s="17"/>
      <c r="F91" s="17"/>
      <c r="G91" s="17"/>
      <c r="H91" s="17"/>
      <c r="I91" s="17"/>
      <c r="J91" s="17"/>
      <c r="K91" s="17">
        <f t="shared" si="4"/>
        <v>0</v>
      </c>
      <c r="L91" s="17">
        <f t="shared" si="5"/>
        <v>0</v>
      </c>
      <c r="M91" s="15" t="s">
        <v>52</v>
      </c>
      <c r="N91" s="2" t="s">
        <v>335</v>
      </c>
      <c r="O91" s="2" t="s">
        <v>52</v>
      </c>
      <c r="P91" s="2" t="s">
        <v>52</v>
      </c>
      <c r="Q91" s="2" t="s">
        <v>287</v>
      </c>
      <c r="R91" s="2" t="s">
        <v>61</v>
      </c>
      <c r="S91" s="2" t="s">
        <v>61</v>
      </c>
      <c r="T91" s="2" t="s">
        <v>60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2" t="s">
        <v>52</v>
      </c>
      <c r="AS91" s="2" t="s">
        <v>52</v>
      </c>
      <c r="AT91" s="3"/>
      <c r="AU91" s="2" t="s">
        <v>336</v>
      </c>
      <c r="AV91" s="3">
        <v>87</v>
      </c>
    </row>
    <row r="92" spans="1:48" ht="30" customHeight="1" x14ac:dyDescent="0.3">
      <c r="A92" s="15" t="s">
        <v>334</v>
      </c>
      <c r="B92" s="15" t="s">
        <v>311</v>
      </c>
      <c r="C92" s="15" t="s">
        <v>98</v>
      </c>
      <c r="D92" s="16">
        <v>6</v>
      </c>
      <c r="E92" s="17"/>
      <c r="F92" s="17"/>
      <c r="G92" s="17"/>
      <c r="H92" s="17"/>
      <c r="I92" s="17"/>
      <c r="J92" s="17"/>
      <c r="K92" s="17">
        <f t="shared" si="4"/>
        <v>0</v>
      </c>
      <c r="L92" s="17">
        <f t="shared" si="5"/>
        <v>0</v>
      </c>
      <c r="M92" s="15" t="s">
        <v>52</v>
      </c>
      <c r="N92" s="2" t="s">
        <v>337</v>
      </c>
      <c r="O92" s="2" t="s">
        <v>52</v>
      </c>
      <c r="P92" s="2" t="s">
        <v>52</v>
      </c>
      <c r="Q92" s="2" t="s">
        <v>287</v>
      </c>
      <c r="R92" s="2" t="s">
        <v>61</v>
      </c>
      <c r="S92" s="2" t="s">
        <v>61</v>
      </c>
      <c r="T92" s="2" t="s">
        <v>60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2" t="s">
        <v>52</v>
      </c>
      <c r="AS92" s="2" t="s">
        <v>52</v>
      </c>
      <c r="AT92" s="3"/>
      <c r="AU92" s="2" t="s">
        <v>338</v>
      </c>
      <c r="AV92" s="3">
        <v>88</v>
      </c>
    </row>
    <row r="93" spans="1:48" ht="30" customHeight="1" x14ac:dyDescent="0.3">
      <c r="A93" s="15" t="s">
        <v>339</v>
      </c>
      <c r="B93" s="15" t="s">
        <v>340</v>
      </c>
      <c r="C93" s="15" t="s">
        <v>98</v>
      </c>
      <c r="D93" s="16">
        <v>6</v>
      </c>
      <c r="E93" s="17"/>
      <c r="F93" s="17"/>
      <c r="G93" s="17"/>
      <c r="H93" s="17"/>
      <c r="I93" s="17"/>
      <c r="J93" s="17"/>
      <c r="K93" s="17">
        <f t="shared" si="4"/>
        <v>0</v>
      </c>
      <c r="L93" s="17">
        <f t="shared" si="5"/>
        <v>0</v>
      </c>
      <c r="M93" s="15" t="s">
        <v>52</v>
      </c>
      <c r="N93" s="2" t="s">
        <v>341</v>
      </c>
      <c r="O93" s="2" t="s">
        <v>52</v>
      </c>
      <c r="P93" s="2" t="s">
        <v>52</v>
      </c>
      <c r="Q93" s="2" t="s">
        <v>287</v>
      </c>
      <c r="R93" s="2" t="s">
        <v>61</v>
      </c>
      <c r="S93" s="2" t="s">
        <v>61</v>
      </c>
      <c r="T93" s="2" t="s">
        <v>60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2" t="s">
        <v>52</v>
      </c>
      <c r="AS93" s="2" t="s">
        <v>52</v>
      </c>
      <c r="AT93" s="3"/>
      <c r="AU93" s="2" t="s">
        <v>342</v>
      </c>
      <c r="AV93" s="3">
        <v>89</v>
      </c>
    </row>
    <row r="94" spans="1:48" ht="30" customHeight="1" x14ac:dyDescent="0.3">
      <c r="A94" s="15" t="s">
        <v>343</v>
      </c>
      <c r="B94" s="15" t="s">
        <v>311</v>
      </c>
      <c r="C94" s="15" t="s">
        <v>98</v>
      </c>
      <c r="D94" s="16">
        <v>6</v>
      </c>
      <c r="E94" s="17"/>
      <c r="F94" s="17"/>
      <c r="G94" s="17"/>
      <c r="H94" s="17"/>
      <c r="I94" s="17"/>
      <c r="J94" s="17"/>
      <c r="K94" s="17">
        <f t="shared" si="4"/>
        <v>0</v>
      </c>
      <c r="L94" s="17">
        <f t="shared" si="5"/>
        <v>0</v>
      </c>
      <c r="M94" s="15" t="s">
        <v>52</v>
      </c>
      <c r="N94" s="2" t="s">
        <v>344</v>
      </c>
      <c r="O94" s="2" t="s">
        <v>52</v>
      </c>
      <c r="P94" s="2" t="s">
        <v>52</v>
      </c>
      <c r="Q94" s="2" t="s">
        <v>287</v>
      </c>
      <c r="R94" s="2" t="s">
        <v>60</v>
      </c>
      <c r="S94" s="2" t="s">
        <v>61</v>
      </c>
      <c r="T94" s="2" t="s">
        <v>61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52</v>
      </c>
      <c r="AS94" s="2" t="s">
        <v>52</v>
      </c>
      <c r="AT94" s="3"/>
      <c r="AU94" s="2" t="s">
        <v>345</v>
      </c>
      <c r="AV94" s="3">
        <v>90</v>
      </c>
    </row>
    <row r="95" spans="1:48" ht="30" customHeight="1" x14ac:dyDescent="0.3">
      <c r="A95" s="15" t="s">
        <v>346</v>
      </c>
      <c r="B95" s="15" t="s">
        <v>347</v>
      </c>
      <c r="C95" s="15" t="s">
        <v>245</v>
      </c>
      <c r="D95" s="16">
        <v>52</v>
      </c>
      <c r="E95" s="17"/>
      <c r="F95" s="17"/>
      <c r="G95" s="17"/>
      <c r="H95" s="17"/>
      <c r="I95" s="17"/>
      <c r="J95" s="17"/>
      <c r="K95" s="17">
        <f t="shared" si="4"/>
        <v>0</v>
      </c>
      <c r="L95" s="17">
        <f t="shared" si="5"/>
        <v>0</v>
      </c>
      <c r="M95" s="15" t="s">
        <v>52</v>
      </c>
      <c r="N95" s="2" t="s">
        <v>348</v>
      </c>
      <c r="O95" s="2" t="s">
        <v>52</v>
      </c>
      <c r="P95" s="2" t="s">
        <v>52</v>
      </c>
      <c r="Q95" s="2" t="s">
        <v>287</v>
      </c>
      <c r="R95" s="2" t="s">
        <v>60</v>
      </c>
      <c r="S95" s="2" t="s">
        <v>61</v>
      </c>
      <c r="T95" s="2" t="s">
        <v>61</v>
      </c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2" t="s">
        <v>52</v>
      </c>
      <c r="AS95" s="2" t="s">
        <v>52</v>
      </c>
      <c r="AT95" s="3"/>
      <c r="AU95" s="2" t="s">
        <v>349</v>
      </c>
      <c r="AV95" s="3">
        <v>91</v>
      </c>
    </row>
    <row r="96" spans="1:48" ht="30" customHeight="1" x14ac:dyDescent="0.3">
      <c r="A96" s="15" t="s">
        <v>346</v>
      </c>
      <c r="B96" s="15" t="s">
        <v>350</v>
      </c>
      <c r="C96" s="15" t="s">
        <v>245</v>
      </c>
      <c r="D96" s="16">
        <v>30</v>
      </c>
      <c r="E96" s="17"/>
      <c r="F96" s="17"/>
      <c r="G96" s="17"/>
      <c r="H96" s="17"/>
      <c r="I96" s="17"/>
      <c r="J96" s="17"/>
      <c r="K96" s="17">
        <f t="shared" si="4"/>
        <v>0</v>
      </c>
      <c r="L96" s="17">
        <f t="shared" si="5"/>
        <v>0</v>
      </c>
      <c r="M96" s="15" t="s">
        <v>52</v>
      </c>
      <c r="N96" s="2" t="s">
        <v>351</v>
      </c>
      <c r="O96" s="2" t="s">
        <v>52</v>
      </c>
      <c r="P96" s="2" t="s">
        <v>52</v>
      </c>
      <c r="Q96" s="2" t="s">
        <v>287</v>
      </c>
      <c r="R96" s="2" t="s">
        <v>60</v>
      </c>
      <c r="S96" s="2" t="s">
        <v>61</v>
      </c>
      <c r="T96" s="2" t="s">
        <v>61</v>
      </c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2" t="s">
        <v>52</v>
      </c>
      <c r="AS96" s="2" t="s">
        <v>52</v>
      </c>
      <c r="AT96" s="3"/>
      <c r="AU96" s="2" t="s">
        <v>352</v>
      </c>
      <c r="AV96" s="3">
        <v>92</v>
      </c>
    </row>
    <row r="97" spans="1:48" ht="30" customHeight="1" x14ac:dyDescent="0.3">
      <c r="A97" s="15" t="s">
        <v>346</v>
      </c>
      <c r="B97" s="15" t="s">
        <v>353</v>
      </c>
      <c r="C97" s="15" t="s">
        <v>245</v>
      </c>
      <c r="D97" s="16">
        <v>46</v>
      </c>
      <c r="E97" s="17"/>
      <c r="F97" s="17"/>
      <c r="G97" s="17"/>
      <c r="H97" s="17"/>
      <c r="I97" s="17"/>
      <c r="J97" s="17"/>
      <c r="K97" s="17">
        <f t="shared" si="4"/>
        <v>0</v>
      </c>
      <c r="L97" s="17">
        <f t="shared" si="5"/>
        <v>0</v>
      </c>
      <c r="M97" s="15" t="s">
        <v>52</v>
      </c>
      <c r="N97" s="2" t="s">
        <v>354</v>
      </c>
      <c r="O97" s="2" t="s">
        <v>52</v>
      </c>
      <c r="P97" s="2" t="s">
        <v>52</v>
      </c>
      <c r="Q97" s="2" t="s">
        <v>287</v>
      </c>
      <c r="R97" s="2" t="s">
        <v>60</v>
      </c>
      <c r="S97" s="2" t="s">
        <v>61</v>
      </c>
      <c r="T97" s="2" t="s">
        <v>61</v>
      </c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2" t="s">
        <v>52</v>
      </c>
      <c r="AS97" s="2" t="s">
        <v>52</v>
      </c>
      <c r="AT97" s="3"/>
      <c r="AU97" s="2" t="s">
        <v>355</v>
      </c>
      <c r="AV97" s="3">
        <v>93</v>
      </c>
    </row>
    <row r="98" spans="1:48" ht="30" customHeight="1" x14ac:dyDescent="0.3">
      <c r="A98" s="15" t="s">
        <v>278</v>
      </c>
      <c r="B98" s="15" t="s">
        <v>356</v>
      </c>
      <c r="C98" s="15" t="s">
        <v>245</v>
      </c>
      <c r="D98" s="16">
        <v>13</v>
      </c>
      <c r="E98" s="17"/>
      <c r="F98" s="17"/>
      <c r="G98" s="17"/>
      <c r="H98" s="17"/>
      <c r="I98" s="17"/>
      <c r="J98" s="17"/>
      <c r="K98" s="17">
        <f t="shared" si="4"/>
        <v>0</v>
      </c>
      <c r="L98" s="17">
        <f t="shared" si="5"/>
        <v>0</v>
      </c>
      <c r="M98" s="15" t="s">
        <v>52</v>
      </c>
      <c r="N98" s="2" t="s">
        <v>357</v>
      </c>
      <c r="O98" s="2" t="s">
        <v>52</v>
      </c>
      <c r="P98" s="2" t="s">
        <v>52</v>
      </c>
      <c r="Q98" s="2" t="s">
        <v>287</v>
      </c>
      <c r="R98" s="2" t="s">
        <v>60</v>
      </c>
      <c r="S98" s="2" t="s">
        <v>61</v>
      </c>
      <c r="T98" s="2" t="s">
        <v>61</v>
      </c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2" t="s">
        <v>52</v>
      </c>
      <c r="AS98" s="2" t="s">
        <v>52</v>
      </c>
      <c r="AT98" s="3"/>
      <c r="AU98" s="2" t="s">
        <v>358</v>
      </c>
      <c r="AV98" s="3">
        <v>94</v>
      </c>
    </row>
    <row r="99" spans="1:48" ht="30" customHeight="1" x14ac:dyDescent="0.3">
      <c r="A99" s="15" t="s">
        <v>278</v>
      </c>
      <c r="B99" s="15" t="s">
        <v>359</v>
      </c>
      <c r="C99" s="15" t="s">
        <v>245</v>
      </c>
      <c r="D99" s="16">
        <v>6</v>
      </c>
      <c r="E99" s="17"/>
      <c r="F99" s="17"/>
      <c r="G99" s="17"/>
      <c r="H99" s="17"/>
      <c r="I99" s="17"/>
      <c r="J99" s="17"/>
      <c r="K99" s="17">
        <f t="shared" si="4"/>
        <v>0</v>
      </c>
      <c r="L99" s="17">
        <f t="shared" si="5"/>
        <v>0</v>
      </c>
      <c r="M99" s="15" t="s">
        <v>52</v>
      </c>
      <c r="N99" s="2" t="s">
        <v>360</v>
      </c>
      <c r="O99" s="2" t="s">
        <v>52</v>
      </c>
      <c r="P99" s="2" t="s">
        <v>52</v>
      </c>
      <c r="Q99" s="2" t="s">
        <v>287</v>
      </c>
      <c r="R99" s="2" t="s">
        <v>60</v>
      </c>
      <c r="S99" s="2" t="s">
        <v>61</v>
      </c>
      <c r="T99" s="2" t="s">
        <v>61</v>
      </c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2" t="s">
        <v>52</v>
      </c>
      <c r="AS99" s="2" t="s">
        <v>52</v>
      </c>
      <c r="AT99" s="3"/>
      <c r="AU99" s="2" t="s">
        <v>361</v>
      </c>
      <c r="AV99" s="3">
        <v>95</v>
      </c>
    </row>
    <row r="100" spans="1:48" ht="30" customHeight="1" x14ac:dyDescent="0.3">
      <c r="A100" s="15" t="s">
        <v>278</v>
      </c>
      <c r="B100" s="15" t="s">
        <v>362</v>
      </c>
      <c r="C100" s="15" t="s">
        <v>245</v>
      </c>
      <c r="D100" s="16">
        <v>17</v>
      </c>
      <c r="E100" s="17"/>
      <c r="F100" s="17"/>
      <c r="G100" s="17"/>
      <c r="H100" s="17"/>
      <c r="I100" s="17"/>
      <c r="J100" s="17"/>
      <c r="K100" s="17">
        <f t="shared" si="4"/>
        <v>0</v>
      </c>
      <c r="L100" s="17">
        <f t="shared" si="5"/>
        <v>0</v>
      </c>
      <c r="M100" s="15" t="s">
        <v>52</v>
      </c>
      <c r="N100" s="2" t="s">
        <v>363</v>
      </c>
      <c r="O100" s="2" t="s">
        <v>52</v>
      </c>
      <c r="P100" s="2" t="s">
        <v>52</v>
      </c>
      <c r="Q100" s="2" t="s">
        <v>287</v>
      </c>
      <c r="R100" s="2" t="s">
        <v>60</v>
      </c>
      <c r="S100" s="2" t="s">
        <v>61</v>
      </c>
      <c r="T100" s="2" t="s">
        <v>61</v>
      </c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2" t="s">
        <v>52</v>
      </c>
      <c r="AS100" s="2" t="s">
        <v>52</v>
      </c>
      <c r="AT100" s="3"/>
      <c r="AU100" s="2" t="s">
        <v>364</v>
      </c>
      <c r="AV100" s="3">
        <v>96</v>
      </c>
    </row>
    <row r="101" spans="1:48" ht="30" customHeight="1" x14ac:dyDescent="0.3">
      <c r="A101" s="16"/>
      <c r="B101" s="16"/>
      <c r="C101" s="16"/>
      <c r="D101" s="16"/>
      <c r="E101" s="17"/>
      <c r="F101" s="17"/>
      <c r="G101" s="17"/>
      <c r="H101" s="17"/>
      <c r="I101" s="17"/>
      <c r="J101" s="17"/>
      <c r="K101" s="17"/>
      <c r="L101" s="17"/>
      <c r="M101" s="16"/>
      <c r="Q101" s="1" t="s">
        <v>287</v>
      </c>
    </row>
    <row r="102" spans="1:48" ht="30" customHeight="1" x14ac:dyDescent="0.3">
      <c r="A102" s="15" t="s">
        <v>163</v>
      </c>
      <c r="B102" s="16"/>
      <c r="C102" s="16"/>
      <c r="D102" s="16"/>
      <c r="E102" s="17"/>
      <c r="F102" s="17"/>
      <c r="G102" s="17"/>
      <c r="H102" s="17"/>
      <c r="I102" s="17"/>
      <c r="J102" s="17"/>
      <c r="K102" s="17"/>
      <c r="L102" s="17">
        <f>SUMIF(Q75:Q101,"0103",L75:L101)</f>
        <v>0</v>
      </c>
      <c r="M102" s="16"/>
      <c r="N102" t="s">
        <v>164</v>
      </c>
    </row>
    <row r="103" spans="1:48" ht="30" customHeight="1" x14ac:dyDescent="0.3">
      <c r="A103" s="15" t="s">
        <v>365</v>
      </c>
      <c r="B103" s="15" t="s">
        <v>52</v>
      </c>
      <c r="C103" s="16"/>
      <c r="D103" s="16"/>
      <c r="E103" s="17"/>
      <c r="F103" s="17"/>
      <c r="G103" s="17"/>
      <c r="H103" s="17"/>
      <c r="I103" s="17"/>
      <c r="J103" s="17"/>
      <c r="K103" s="17"/>
      <c r="L103" s="17"/>
      <c r="M103" s="16"/>
      <c r="N103" s="3"/>
      <c r="O103" s="3"/>
      <c r="P103" s="3"/>
      <c r="Q103" s="2" t="s">
        <v>366</v>
      </c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</row>
    <row r="104" spans="1:48" ht="30" customHeight="1" x14ac:dyDescent="0.3">
      <c r="A104" s="15" t="s">
        <v>288</v>
      </c>
      <c r="B104" s="15" t="s">
        <v>367</v>
      </c>
      <c r="C104" s="15" t="s">
        <v>169</v>
      </c>
      <c r="D104" s="16">
        <v>16</v>
      </c>
      <c r="E104" s="17"/>
      <c r="F104" s="17"/>
      <c r="G104" s="17"/>
      <c r="H104" s="17"/>
      <c r="I104" s="17"/>
      <c r="J104" s="17"/>
      <c r="K104" s="17">
        <f t="shared" ref="K104:L111" si="6">TRUNC(E104+G104+I104, 0)</f>
        <v>0</v>
      </c>
      <c r="L104" s="17">
        <f t="shared" si="6"/>
        <v>0</v>
      </c>
      <c r="M104" s="15" t="s">
        <v>52</v>
      </c>
      <c r="N104" s="2" t="s">
        <v>368</v>
      </c>
      <c r="O104" s="2" t="s">
        <v>52</v>
      </c>
      <c r="P104" s="2" t="s">
        <v>52</v>
      </c>
      <c r="Q104" s="2" t="s">
        <v>366</v>
      </c>
      <c r="R104" s="2" t="s">
        <v>60</v>
      </c>
      <c r="S104" s="2" t="s">
        <v>61</v>
      </c>
      <c r="T104" s="2" t="s">
        <v>61</v>
      </c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2" t="s">
        <v>52</v>
      </c>
      <c r="AS104" s="2" t="s">
        <v>52</v>
      </c>
      <c r="AT104" s="3"/>
      <c r="AU104" s="2" t="s">
        <v>369</v>
      </c>
      <c r="AV104" s="3">
        <v>97</v>
      </c>
    </row>
    <row r="105" spans="1:48" ht="30" customHeight="1" x14ac:dyDescent="0.3">
      <c r="A105" s="15" t="s">
        <v>370</v>
      </c>
      <c r="B105" s="15" t="s">
        <v>371</v>
      </c>
      <c r="C105" s="15" t="s">
        <v>169</v>
      </c>
      <c r="D105" s="16">
        <v>3</v>
      </c>
      <c r="E105" s="17"/>
      <c r="F105" s="17"/>
      <c r="G105" s="17"/>
      <c r="H105" s="17"/>
      <c r="I105" s="17"/>
      <c r="J105" s="17"/>
      <c r="K105" s="17">
        <f t="shared" si="6"/>
        <v>0</v>
      </c>
      <c r="L105" s="17">
        <f t="shared" si="6"/>
        <v>0</v>
      </c>
      <c r="M105" s="15" t="s">
        <v>52</v>
      </c>
      <c r="N105" s="2" t="s">
        <v>372</v>
      </c>
      <c r="O105" s="2" t="s">
        <v>52</v>
      </c>
      <c r="P105" s="2" t="s">
        <v>52</v>
      </c>
      <c r="Q105" s="2" t="s">
        <v>366</v>
      </c>
      <c r="R105" s="2" t="s">
        <v>60</v>
      </c>
      <c r="S105" s="2" t="s">
        <v>61</v>
      </c>
      <c r="T105" s="2" t="s">
        <v>61</v>
      </c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2" t="s">
        <v>52</v>
      </c>
      <c r="AS105" s="2" t="s">
        <v>52</v>
      </c>
      <c r="AT105" s="3"/>
      <c r="AU105" s="2" t="s">
        <v>373</v>
      </c>
      <c r="AV105" s="3">
        <v>98</v>
      </c>
    </row>
    <row r="106" spans="1:48" ht="30" customHeight="1" x14ac:dyDescent="0.3">
      <c r="A106" s="15" t="s">
        <v>298</v>
      </c>
      <c r="B106" s="15" t="s">
        <v>302</v>
      </c>
      <c r="C106" s="15" t="s">
        <v>98</v>
      </c>
      <c r="D106" s="16">
        <v>4</v>
      </c>
      <c r="E106" s="17"/>
      <c r="F106" s="17"/>
      <c r="G106" s="17"/>
      <c r="H106" s="17"/>
      <c r="I106" s="17"/>
      <c r="J106" s="17"/>
      <c r="K106" s="17">
        <f t="shared" si="6"/>
        <v>0</v>
      </c>
      <c r="L106" s="17">
        <f t="shared" si="6"/>
        <v>0</v>
      </c>
      <c r="M106" s="15" t="s">
        <v>52</v>
      </c>
      <c r="N106" s="2" t="s">
        <v>303</v>
      </c>
      <c r="O106" s="2" t="s">
        <v>52</v>
      </c>
      <c r="P106" s="2" t="s">
        <v>52</v>
      </c>
      <c r="Q106" s="2" t="s">
        <v>366</v>
      </c>
      <c r="R106" s="2" t="s">
        <v>61</v>
      </c>
      <c r="S106" s="2" t="s">
        <v>61</v>
      </c>
      <c r="T106" s="2" t="s">
        <v>60</v>
      </c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2" t="s">
        <v>52</v>
      </c>
      <c r="AS106" s="2" t="s">
        <v>52</v>
      </c>
      <c r="AT106" s="3"/>
      <c r="AU106" s="2" t="s">
        <v>374</v>
      </c>
      <c r="AV106" s="3">
        <v>99</v>
      </c>
    </row>
    <row r="107" spans="1:48" ht="30" customHeight="1" x14ac:dyDescent="0.3">
      <c r="A107" s="15" t="s">
        <v>375</v>
      </c>
      <c r="B107" s="15" t="s">
        <v>302</v>
      </c>
      <c r="C107" s="15" t="s">
        <v>98</v>
      </c>
      <c r="D107" s="16">
        <v>2</v>
      </c>
      <c r="E107" s="17"/>
      <c r="F107" s="17"/>
      <c r="G107" s="17"/>
      <c r="H107" s="17"/>
      <c r="I107" s="17"/>
      <c r="J107" s="17"/>
      <c r="K107" s="17">
        <f t="shared" si="6"/>
        <v>0</v>
      </c>
      <c r="L107" s="17">
        <f t="shared" si="6"/>
        <v>0</v>
      </c>
      <c r="M107" s="15" t="s">
        <v>52</v>
      </c>
      <c r="N107" s="2" t="s">
        <v>376</v>
      </c>
      <c r="O107" s="2" t="s">
        <v>52</v>
      </c>
      <c r="P107" s="2" t="s">
        <v>52</v>
      </c>
      <c r="Q107" s="2" t="s">
        <v>366</v>
      </c>
      <c r="R107" s="2" t="s">
        <v>61</v>
      </c>
      <c r="S107" s="2" t="s">
        <v>61</v>
      </c>
      <c r="T107" s="2" t="s">
        <v>60</v>
      </c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2" t="s">
        <v>52</v>
      </c>
      <c r="AS107" s="2" t="s">
        <v>52</v>
      </c>
      <c r="AT107" s="3"/>
      <c r="AU107" s="2" t="s">
        <v>377</v>
      </c>
      <c r="AV107" s="3">
        <v>100</v>
      </c>
    </row>
    <row r="108" spans="1:48" ht="30" customHeight="1" x14ac:dyDescent="0.3">
      <c r="A108" s="15" t="s">
        <v>378</v>
      </c>
      <c r="B108" s="15" t="s">
        <v>379</v>
      </c>
      <c r="C108" s="15" t="s">
        <v>98</v>
      </c>
      <c r="D108" s="16">
        <v>2</v>
      </c>
      <c r="E108" s="17"/>
      <c r="F108" s="17"/>
      <c r="G108" s="17"/>
      <c r="H108" s="17"/>
      <c r="I108" s="17"/>
      <c r="J108" s="17"/>
      <c r="K108" s="17">
        <f t="shared" si="6"/>
        <v>0</v>
      </c>
      <c r="L108" s="17">
        <f t="shared" si="6"/>
        <v>0</v>
      </c>
      <c r="M108" s="15" t="s">
        <v>52</v>
      </c>
      <c r="N108" s="2" t="s">
        <v>380</v>
      </c>
      <c r="O108" s="2" t="s">
        <v>52</v>
      </c>
      <c r="P108" s="2" t="s">
        <v>52</v>
      </c>
      <c r="Q108" s="2" t="s">
        <v>366</v>
      </c>
      <c r="R108" s="2" t="s">
        <v>61</v>
      </c>
      <c r="S108" s="2" t="s">
        <v>61</v>
      </c>
      <c r="T108" s="2" t="s">
        <v>60</v>
      </c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2" t="s">
        <v>52</v>
      </c>
      <c r="AS108" s="2" t="s">
        <v>52</v>
      </c>
      <c r="AT108" s="3"/>
      <c r="AU108" s="2" t="s">
        <v>381</v>
      </c>
      <c r="AV108" s="3">
        <v>101</v>
      </c>
    </row>
    <row r="109" spans="1:48" ht="30" customHeight="1" x14ac:dyDescent="0.3">
      <c r="A109" s="15" t="s">
        <v>382</v>
      </c>
      <c r="B109" s="15" t="s">
        <v>353</v>
      </c>
      <c r="C109" s="15" t="s">
        <v>98</v>
      </c>
      <c r="D109" s="16">
        <v>4</v>
      </c>
      <c r="E109" s="17"/>
      <c r="F109" s="17"/>
      <c r="G109" s="17"/>
      <c r="H109" s="17"/>
      <c r="I109" s="17"/>
      <c r="J109" s="17"/>
      <c r="K109" s="17">
        <f t="shared" si="6"/>
        <v>0</v>
      </c>
      <c r="L109" s="17">
        <f t="shared" si="6"/>
        <v>0</v>
      </c>
      <c r="M109" s="15" t="s">
        <v>52</v>
      </c>
      <c r="N109" s="2" t="s">
        <v>383</v>
      </c>
      <c r="O109" s="2" t="s">
        <v>52</v>
      </c>
      <c r="P109" s="2" t="s">
        <v>52</v>
      </c>
      <c r="Q109" s="2" t="s">
        <v>366</v>
      </c>
      <c r="R109" s="2" t="s">
        <v>61</v>
      </c>
      <c r="S109" s="2" t="s">
        <v>61</v>
      </c>
      <c r="T109" s="2" t="s">
        <v>60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384</v>
      </c>
      <c r="AV109" s="3">
        <v>102</v>
      </c>
    </row>
    <row r="110" spans="1:48" ht="30" customHeight="1" x14ac:dyDescent="0.3">
      <c r="A110" s="15" t="s">
        <v>346</v>
      </c>
      <c r="B110" s="15" t="s">
        <v>353</v>
      </c>
      <c r="C110" s="15" t="s">
        <v>245</v>
      </c>
      <c r="D110" s="16">
        <v>11</v>
      </c>
      <c r="E110" s="17"/>
      <c r="F110" s="17"/>
      <c r="G110" s="17"/>
      <c r="H110" s="17"/>
      <c r="I110" s="17"/>
      <c r="J110" s="17"/>
      <c r="K110" s="17">
        <f t="shared" si="6"/>
        <v>0</v>
      </c>
      <c r="L110" s="17">
        <f t="shared" si="6"/>
        <v>0</v>
      </c>
      <c r="M110" s="15" t="s">
        <v>52</v>
      </c>
      <c r="N110" s="2" t="s">
        <v>354</v>
      </c>
      <c r="O110" s="2" t="s">
        <v>52</v>
      </c>
      <c r="P110" s="2" t="s">
        <v>52</v>
      </c>
      <c r="Q110" s="2" t="s">
        <v>366</v>
      </c>
      <c r="R110" s="2" t="s">
        <v>60</v>
      </c>
      <c r="S110" s="2" t="s">
        <v>61</v>
      </c>
      <c r="T110" s="2" t="s">
        <v>61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385</v>
      </c>
      <c r="AV110" s="3">
        <v>103</v>
      </c>
    </row>
    <row r="111" spans="1:48" ht="30" customHeight="1" x14ac:dyDescent="0.3">
      <c r="A111" s="15" t="s">
        <v>386</v>
      </c>
      <c r="B111" s="15" t="s">
        <v>387</v>
      </c>
      <c r="C111" s="15" t="s">
        <v>245</v>
      </c>
      <c r="D111" s="16">
        <v>2</v>
      </c>
      <c r="E111" s="17"/>
      <c r="F111" s="17"/>
      <c r="G111" s="17"/>
      <c r="H111" s="17"/>
      <c r="I111" s="17"/>
      <c r="J111" s="17"/>
      <c r="K111" s="17">
        <f t="shared" si="6"/>
        <v>0</v>
      </c>
      <c r="L111" s="17">
        <f t="shared" si="6"/>
        <v>0</v>
      </c>
      <c r="M111" s="15" t="s">
        <v>52</v>
      </c>
      <c r="N111" s="2" t="s">
        <v>388</v>
      </c>
      <c r="O111" s="2" t="s">
        <v>52</v>
      </c>
      <c r="P111" s="2" t="s">
        <v>52</v>
      </c>
      <c r="Q111" s="2" t="s">
        <v>366</v>
      </c>
      <c r="R111" s="2" t="s">
        <v>60</v>
      </c>
      <c r="S111" s="2" t="s">
        <v>61</v>
      </c>
      <c r="T111" s="2" t="s">
        <v>61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389</v>
      </c>
      <c r="AV111" s="3">
        <v>104</v>
      </c>
    </row>
    <row r="112" spans="1:48" ht="30" customHeight="1" x14ac:dyDescent="0.3">
      <c r="A112" s="16"/>
      <c r="B112" s="16"/>
      <c r="C112" s="16"/>
      <c r="D112" s="16"/>
      <c r="E112" s="17"/>
      <c r="F112" s="17"/>
      <c r="G112" s="17"/>
      <c r="H112" s="17"/>
      <c r="I112" s="17"/>
      <c r="J112" s="17"/>
      <c r="K112" s="17"/>
      <c r="L112" s="17"/>
      <c r="M112" s="16"/>
      <c r="Q112" s="1" t="s">
        <v>366</v>
      </c>
    </row>
    <row r="113" spans="1:48" ht="30" customHeight="1" x14ac:dyDescent="0.3">
      <c r="A113" s="15" t="s">
        <v>163</v>
      </c>
      <c r="B113" s="16"/>
      <c r="C113" s="16"/>
      <c r="D113" s="16"/>
      <c r="E113" s="17"/>
      <c r="F113" s="17"/>
      <c r="G113" s="17"/>
      <c r="H113" s="17"/>
      <c r="I113" s="17"/>
      <c r="J113" s="17"/>
      <c r="K113" s="17"/>
      <c r="L113" s="17">
        <f>SUMIF(Q104:Q112,"0104",L104:L112)</f>
        <v>0</v>
      </c>
      <c r="M113" s="16"/>
      <c r="N113" t="s">
        <v>164</v>
      </c>
    </row>
    <row r="114" spans="1:48" ht="30" customHeight="1" x14ac:dyDescent="0.3">
      <c r="A114" s="15" t="s">
        <v>390</v>
      </c>
      <c r="B114" s="15" t="s">
        <v>52</v>
      </c>
      <c r="C114" s="16"/>
      <c r="D114" s="16"/>
      <c r="E114" s="17"/>
      <c r="F114" s="17"/>
      <c r="G114" s="17"/>
      <c r="H114" s="17"/>
      <c r="I114" s="17"/>
      <c r="J114" s="17"/>
      <c r="K114" s="17"/>
      <c r="L114" s="17"/>
      <c r="M114" s="16"/>
      <c r="N114" s="3"/>
      <c r="O114" s="3"/>
      <c r="P114" s="3"/>
      <c r="Q114" s="2" t="s">
        <v>391</v>
      </c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</row>
    <row r="115" spans="1:48" ht="30" customHeight="1" x14ac:dyDescent="0.3">
      <c r="A115" s="15" t="s">
        <v>392</v>
      </c>
      <c r="B115" s="15" t="s">
        <v>52</v>
      </c>
      <c r="C115" s="15" t="s">
        <v>98</v>
      </c>
      <c r="D115" s="16">
        <v>12</v>
      </c>
      <c r="E115" s="17"/>
      <c r="F115" s="17"/>
      <c r="G115" s="17"/>
      <c r="H115" s="17"/>
      <c r="I115" s="17"/>
      <c r="J115" s="17"/>
      <c r="K115" s="17">
        <f t="shared" ref="K115:L138" si="7">TRUNC(E115+G115+I115, 0)</f>
        <v>0</v>
      </c>
      <c r="L115" s="17">
        <f t="shared" ref="L115:L136" si="8">TRUNC(F115+H115+J115, 0)</f>
        <v>0</v>
      </c>
      <c r="M115" s="15" t="s">
        <v>52</v>
      </c>
      <c r="N115" s="2" t="s">
        <v>393</v>
      </c>
      <c r="O115" s="2" t="s">
        <v>52</v>
      </c>
      <c r="P115" s="2" t="s">
        <v>52</v>
      </c>
      <c r="Q115" s="2" t="s">
        <v>391</v>
      </c>
      <c r="R115" s="2" t="s">
        <v>60</v>
      </c>
      <c r="S115" s="2" t="s">
        <v>61</v>
      </c>
      <c r="T115" s="2" t="s">
        <v>61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2" t="s">
        <v>52</v>
      </c>
      <c r="AS115" s="2" t="s">
        <v>52</v>
      </c>
      <c r="AT115" s="3"/>
      <c r="AU115" s="2" t="s">
        <v>394</v>
      </c>
      <c r="AV115" s="3">
        <v>105</v>
      </c>
    </row>
    <row r="116" spans="1:48" ht="30" customHeight="1" x14ac:dyDescent="0.3">
      <c r="A116" s="15" t="s">
        <v>395</v>
      </c>
      <c r="B116" s="15" t="s">
        <v>52</v>
      </c>
      <c r="C116" s="15" t="s">
        <v>98</v>
      </c>
      <c r="D116" s="16">
        <v>18</v>
      </c>
      <c r="E116" s="17"/>
      <c r="F116" s="17"/>
      <c r="G116" s="17"/>
      <c r="H116" s="17"/>
      <c r="I116" s="17"/>
      <c r="J116" s="17"/>
      <c r="K116" s="17">
        <f t="shared" si="7"/>
        <v>0</v>
      </c>
      <c r="L116" s="17">
        <f t="shared" si="8"/>
        <v>0</v>
      </c>
      <c r="M116" s="15" t="s">
        <v>52</v>
      </c>
      <c r="N116" s="2" t="s">
        <v>396</v>
      </c>
      <c r="O116" s="2" t="s">
        <v>52</v>
      </c>
      <c r="P116" s="2" t="s">
        <v>52</v>
      </c>
      <c r="Q116" s="2" t="s">
        <v>391</v>
      </c>
      <c r="R116" s="2" t="s">
        <v>60</v>
      </c>
      <c r="S116" s="2" t="s">
        <v>61</v>
      </c>
      <c r="T116" s="2" t="s">
        <v>61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52</v>
      </c>
      <c r="AS116" s="2" t="s">
        <v>52</v>
      </c>
      <c r="AT116" s="3"/>
      <c r="AU116" s="2" t="s">
        <v>397</v>
      </c>
      <c r="AV116" s="3">
        <v>106</v>
      </c>
    </row>
    <row r="117" spans="1:48" ht="30" customHeight="1" x14ac:dyDescent="0.3">
      <c r="A117" s="15" t="s">
        <v>398</v>
      </c>
      <c r="B117" s="15" t="s">
        <v>52</v>
      </c>
      <c r="C117" s="15" t="s">
        <v>98</v>
      </c>
      <c r="D117" s="16">
        <v>4</v>
      </c>
      <c r="E117" s="17"/>
      <c r="F117" s="17"/>
      <c r="G117" s="17"/>
      <c r="H117" s="17"/>
      <c r="I117" s="17"/>
      <c r="J117" s="17"/>
      <c r="K117" s="17">
        <f t="shared" si="7"/>
        <v>0</v>
      </c>
      <c r="L117" s="17">
        <f t="shared" si="8"/>
        <v>0</v>
      </c>
      <c r="M117" s="15" t="s">
        <v>52</v>
      </c>
      <c r="N117" s="2" t="s">
        <v>399</v>
      </c>
      <c r="O117" s="2" t="s">
        <v>52</v>
      </c>
      <c r="P117" s="2" t="s">
        <v>52</v>
      </c>
      <c r="Q117" s="2" t="s">
        <v>391</v>
      </c>
      <c r="R117" s="2" t="s">
        <v>60</v>
      </c>
      <c r="S117" s="2" t="s">
        <v>61</v>
      </c>
      <c r="T117" s="2" t="s">
        <v>61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52</v>
      </c>
      <c r="AS117" s="2" t="s">
        <v>52</v>
      </c>
      <c r="AT117" s="3"/>
      <c r="AU117" s="2" t="s">
        <v>400</v>
      </c>
      <c r="AV117" s="3">
        <v>107</v>
      </c>
    </row>
    <row r="118" spans="1:48" ht="30" customHeight="1" x14ac:dyDescent="0.3">
      <c r="A118" s="15" t="s">
        <v>401</v>
      </c>
      <c r="B118" s="15" t="s">
        <v>402</v>
      </c>
      <c r="C118" s="15" t="s">
        <v>98</v>
      </c>
      <c r="D118" s="16">
        <v>8</v>
      </c>
      <c r="E118" s="17"/>
      <c r="F118" s="17"/>
      <c r="G118" s="17"/>
      <c r="H118" s="17"/>
      <c r="I118" s="17"/>
      <c r="J118" s="17"/>
      <c r="K118" s="17">
        <f t="shared" si="7"/>
        <v>0</v>
      </c>
      <c r="L118" s="17">
        <f t="shared" si="8"/>
        <v>0</v>
      </c>
      <c r="M118" s="15" t="s">
        <v>52</v>
      </c>
      <c r="N118" s="2" t="s">
        <v>403</v>
      </c>
      <c r="O118" s="2" t="s">
        <v>52</v>
      </c>
      <c r="P118" s="2" t="s">
        <v>52</v>
      </c>
      <c r="Q118" s="2" t="s">
        <v>391</v>
      </c>
      <c r="R118" s="2" t="s">
        <v>60</v>
      </c>
      <c r="S118" s="2" t="s">
        <v>61</v>
      </c>
      <c r="T118" s="2" t="s">
        <v>61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2" t="s">
        <v>52</v>
      </c>
      <c r="AS118" s="2" t="s">
        <v>52</v>
      </c>
      <c r="AT118" s="3"/>
      <c r="AU118" s="2" t="s">
        <v>404</v>
      </c>
      <c r="AV118" s="3">
        <v>108</v>
      </c>
    </row>
    <row r="119" spans="1:48" ht="30" customHeight="1" x14ac:dyDescent="0.3">
      <c r="A119" s="15" t="s">
        <v>405</v>
      </c>
      <c r="B119" s="15" t="s">
        <v>52</v>
      </c>
      <c r="C119" s="15" t="s">
        <v>98</v>
      </c>
      <c r="D119" s="16">
        <v>13</v>
      </c>
      <c r="E119" s="17"/>
      <c r="F119" s="17"/>
      <c r="G119" s="17"/>
      <c r="H119" s="17"/>
      <c r="I119" s="17"/>
      <c r="J119" s="17"/>
      <c r="K119" s="17">
        <f t="shared" si="7"/>
        <v>0</v>
      </c>
      <c r="L119" s="17">
        <f t="shared" si="8"/>
        <v>0</v>
      </c>
      <c r="M119" s="15" t="s">
        <v>52</v>
      </c>
      <c r="N119" s="2" t="s">
        <v>406</v>
      </c>
      <c r="O119" s="2" t="s">
        <v>52</v>
      </c>
      <c r="P119" s="2" t="s">
        <v>52</v>
      </c>
      <c r="Q119" s="2" t="s">
        <v>391</v>
      </c>
      <c r="R119" s="2" t="s">
        <v>60</v>
      </c>
      <c r="S119" s="2" t="s">
        <v>61</v>
      </c>
      <c r="T119" s="2" t="s">
        <v>61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2" t="s">
        <v>52</v>
      </c>
      <c r="AS119" s="2" t="s">
        <v>52</v>
      </c>
      <c r="AT119" s="3"/>
      <c r="AU119" s="2" t="s">
        <v>407</v>
      </c>
      <c r="AV119" s="3">
        <v>109</v>
      </c>
    </row>
    <row r="120" spans="1:48" ht="30" customHeight="1" x14ac:dyDescent="0.3">
      <c r="A120" s="15" t="s">
        <v>408</v>
      </c>
      <c r="B120" s="15" t="s">
        <v>52</v>
      </c>
      <c r="C120" s="15" t="s">
        <v>98</v>
      </c>
      <c r="D120" s="16">
        <v>1</v>
      </c>
      <c r="E120" s="17"/>
      <c r="F120" s="17"/>
      <c r="G120" s="17"/>
      <c r="H120" s="17"/>
      <c r="I120" s="17"/>
      <c r="J120" s="17"/>
      <c r="K120" s="17">
        <f t="shared" si="7"/>
        <v>0</v>
      </c>
      <c r="L120" s="17">
        <f t="shared" si="8"/>
        <v>0</v>
      </c>
      <c r="M120" s="15" t="s">
        <v>52</v>
      </c>
      <c r="N120" s="2" t="s">
        <v>409</v>
      </c>
      <c r="O120" s="2" t="s">
        <v>52</v>
      </c>
      <c r="P120" s="2" t="s">
        <v>52</v>
      </c>
      <c r="Q120" s="2" t="s">
        <v>391</v>
      </c>
      <c r="R120" s="2" t="s">
        <v>60</v>
      </c>
      <c r="S120" s="2" t="s">
        <v>61</v>
      </c>
      <c r="T120" s="2" t="s">
        <v>61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2" t="s">
        <v>52</v>
      </c>
      <c r="AS120" s="2" t="s">
        <v>52</v>
      </c>
      <c r="AT120" s="3"/>
      <c r="AU120" s="2" t="s">
        <v>410</v>
      </c>
      <c r="AV120" s="3">
        <v>110</v>
      </c>
    </row>
    <row r="121" spans="1:48" ht="30" customHeight="1" x14ac:dyDescent="0.3">
      <c r="A121" s="15" t="s">
        <v>411</v>
      </c>
      <c r="B121" s="15" t="s">
        <v>52</v>
      </c>
      <c r="C121" s="15" t="s">
        <v>58</v>
      </c>
      <c r="D121" s="16">
        <v>1</v>
      </c>
      <c r="E121" s="17"/>
      <c r="F121" s="17"/>
      <c r="G121" s="17"/>
      <c r="H121" s="17"/>
      <c r="I121" s="17"/>
      <c r="J121" s="17"/>
      <c r="K121" s="17">
        <f t="shared" si="7"/>
        <v>0</v>
      </c>
      <c r="L121" s="17">
        <f t="shared" si="8"/>
        <v>0</v>
      </c>
      <c r="M121" s="15" t="s">
        <v>52</v>
      </c>
      <c r="N121" s="2" t="s">
        <v>412</v>
      </c>
      <c r="O121" s="2" t="s">
        <v>52</v>
      </c>
      <c r="P121" s="2" t="s">
        <v>52</v>
      </c>
      <c r="Q121" s="2" t="s">
        <v>391</v>
      </c>
      <c r="R121" s="2" t="s">
        <v>60</v>
      </c>
      <c r="S121" s="2" t="s">
        <v>61</v>
      </c>
      <c r="T121" s="2" t="s">
        <v>61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2" t="s">
        <v>52</v>
      </c>
      <c r="AS121" s="2" t="s">
        <v>52</v>
      </c>
      <c r="AT121" s="3"/>
      <c r="AU121" s="2" t="s">
        <v>413</v>
      </c>
      <c r="AV121" s="3">
        <v>111</v>
      </c>
    </row>
    <row r="122" spans="1:48" ht="30" customHeight="1" x14ac:dyDescent="0.3">
      <c r="A122" s="15" t="s">
        <v>414</v>
      </c>
      <c r="B122" s="15" t="s">
        <v>231</v>
      </c>
      <c r="C122" s="15" t="s">
        <v>169</v>
      </c>
      <c r="D122" s="16">
        <v>132</v>
      </c>
      <c r="E122" s="17"/>
      <c r="F122" s="17"/>
      <c r="G122" s="17"/>
      <c r="H122" s="17"/>
      <c r="I122" s="17"/>
      <c r="J122" s="17"/>
      <c r="K122" s="17">
        <f t="shared" si="7"/>
        <v>0</v>
      </c>
      <c r="L122" s="17">
        <f t="shared" si="8"/>
        <v>0</v>
      </c>
      <c r="M122" s="15" t="s">
        <v>52</v>
      </c>
      <c r="N122" s="2" t="s">
        <v>415</v>
      </c>
      <c r="O122" s="2" t="s">
        <v>52</v>
      </c>
      <c r="P122" s="2" t="s">
        <v>52</v>
      </c>
      <c r="Q122" s="2" t="s">
        <v>391</v>
      </c>
      <c r="R122" s="2" t="s">
        <v>60</v>
      </c>
      <c r="S122" s="2" t="s">
        <v>61</v>
      </c>
      <c r="T122" s="2" t="s">
        <v>61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2" t="s">
        <v>52</v>
      </c>
      <c r="AS122" s="2" t="s">
        <v>52</v>
      </c>
      <c r="AT122" s="3"/>
      <c r="AU122" s="2" t="s">
        <v>416</v>
      </c>
      <c r="AV122" s="3">
        <v>112</v>
      </c>
    </row>
    <row r="123" spans="1:48" ht="30" customHeight="1" x14ac:dyDescent="0.3">
      <c r="A123" s="15" t="s">
        <v>414</v>
      </c>
      <c r="B123" s="15" t="s">
        <v>234</v>
      </c>
      <c r="C123" s="15" t="s">
        <v>169</v>
      </c>
      <c r="D123" s="16">
        <v>14</v>
      </c>
      <c r="E123" s="17"/>
      <c r="F123" s="17"/>
      <c r="G123" s="17"/>
      <c r="H123" s="17"/>
      <c r="I123" s="17"/>
      <c r="J123" s="17"/>
      <c r="K123" s="17">
        <f t="shared" si="7"/>
        <v>0</v>
      </c>
      <c r="L123" s="17">
        <f t="shared" si="8"/>
        <v>0</v>
      </c>
      <c r="M123" s="15" t="s">
        <v>52</v>
      </c>
      <c r="N123" s="2" t="s">
        <v>417</v>
      </c>
      <c r="O123" s="2" t="s">
        <v>52</v>
      </c>
      <c r="P123" s="2" t="s">
        <v>52</v>
      </c>
      <c r="Q123" s="2" t="s">
        <v>391</v>
      </c>
      <c r="R123" s="2" t="s">
        <v>60</v>
      </c>
      <c r="S123" s="2" t="s">
        <v>61</v>
      </c>
      <c r="T123" s="2" t="s">
        <v>61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2" t="s">
        <v>52</v>
      </c>
      <c r="AS123" s="2" t="s">
        <v>52</v>
      </c>
      <c r="AT123" s="3"/>
      <c r="AU123" s="2" t="s">
        <v>418</v>
      </c>
      <c r="AV123" s="3">
        <v>113</v>
      </c>
    </row>
    <row r="124" spans="1:48" ht="30" customHeight="1" x14ac:dyDescent="0.3">
      <c r="A124" s="15" t="s">
        <v>414</v>
      </c>
      <c r="B124" s="15" t="s">
        <v>250</v>
      </c>
      <c r="C124" s="15" t="s">
        <v>169</v>
      </c>
      <c r="D124" s="16">
        <v>24</v>
      </c>
      <c r="E124" s="17"/>
      <c r="F124" s="17"/>
      <c r="G124" s="17"/>
      <c r="H124" s="17"/>
      <c r="I124" s="17"/>
      <c r="J124" s="17"/>
      <c r="K124" s="17">
        <f t="shared" si="7"/>
        <v>0</v>
      </c>
      <c r="L124" s="17">
        <f t="shared" si="8"/>
        <v>0</v>
      </c>
      <c r="M124" s="15" t="s">
        <v>52</v>
      </c>
      <c r="N124" s="2" t="s">
        <v>419</v>
      </c>
      <c r="O124" s="2" t="s">
        <v>52</v>
      </c>
      <c r="P124" s="2" t="s">
        <v>52</v>
      </c>
      <c r="Q124" s="2" t="s">
        <v>391</v>
      </c>
      <c r="R124" s="2" t="s">
        <v>60</v>
      </c>
      <c r="S124" s="2" t="s">
        <v>61</v>
      </c>
      <c r="T124" s="2" t="s">
        <v>61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2" t="s">
        <v>52</v>
      </c>
      <c r="AS124" s="2" t="s">
        <v>52</v>
      </c>
      <c r="AT124" s="3"/>
      <c r="AU124" s="2" t="s">
        <v>420</v>
      </c>
      <c r="AV124" s="3">
        <v>114</v>
      </c>
    </row>
    <row r="125" spans="1:48" ht="30" customHeight="1" x14ac:dyDescent="0.3">
      <c r="A125" s="15" t="s">
        <v>414</v>
      </c>
      <c r="B125" s="15" t="s">
        <v>253</v>
      </c>
      <c r="C125" s="15" t="s">
        <v>169</v>
      </c>
      <c r="D125" s="16">
        <v>22</v>
      </c>
      <c r="E125" s="17"/>
      <c r="F125" s="17"/>
      <c r="G125" s="17"/>
      <c r="H125" s="17"/>
      <c r="I125" s="17"/>
      <c r="J125" s="17"/>
      <c r="K125" s="17">
        <f t="shared" si="7"/>
        <v>0</v>
      </c>
      <c r="L125" s="17">
        <f t="shared" si="8"/>
        <v>0</v>
      </c>
      <c r="M125" s="15" t="s">
        <v>52</v>
      </c>
      <c r="N125" s="2" t="s">
        <v>421</v>
      </c>
      <c r="O125" s="2" t="s">
        <v>52</v>
      </c>
      <c r="P125" s="2" t="s">
        <v>52</v>
      </c>
      <c r="Q125" s="2" t="s">
        <v>391</v>
      </c>
      <c r="R125" s="2" t="s">
        <v>60</v>
      </c>
      <c r="S125" s="2" t="s">
        <v>61</v>
      </c>
      <c r="T125" s="2" t="s">
        <v>61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2" t="s">
        <v>52</v>
      </c>
      <c r="AS125" s="2" t="s">
        <v>52</v>
      </c>
      <c r="AT125" s="3"/>
      <c r="AU125" s="2" t="s">
        <v>422</v>
      </c>
      <c r="AV125" s="3">
        <v>115</v>
      </c>
    </row>
    <row r="126" spans="1:48" ht="30" customHeight="1" x14ac:dyDescent="0.3">
      <c r="A126" s="15" t="s">
        <v>423</v>
      </c>
      <c r="B126" s="15" t="s">
        <v>424</v>
      </c>
      <c r="C126" s="15" t="s">
        <v>169</v>
      </c>
      <c r="D126" s="16">
        <v>132</v>
      </c>
      <c r="E126" s="17"/>
      <c r="F126" s="17"/>
      <c r="G126" s="17"/>
      <c r="H126" s="17"/>
      <c r="I126" s="17"/>
      <c r="J126" s="17"/>
      <c r="K126" s="17">
        <f t="shared" si="7"/>
        <v>0</v>
      </c>
      <c r="L126" s="17">
        <f t="shared" si="8"/>
        <v>0</v>
      </c>
      <c r="M126" s="15" t="s">
        <v>52</v>
      </c>
      <c r="N126" s="2" t="s">
        <v>425</v>
      </c>
      <c r="O126" s="2" t="s">
        <v>52</v>
      </c>
      <c r="P126" s="2" t="s">
        <v>52</v>
      </c>
      <c r="Q126" s="2" t="s">
        <v>391</v>
      </c>
      <c r="R126" s="2" t="s">
        <v>60</v>
      </c>
      <c r="S126" s="2" t="s">
        <v>61</v>
      </c>
      <c r="T126" s="2" t="s">
        <v>61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2" t="s">
        <v>52</v>
      </c>
      <c r="AS126" s="2" t="s">
        <v>52</v>
      </c>
      <c r="AT126" s="3"/>
      <c r="AU126" s="2" t="s">
        <v>426</v>
      </c>
      <c r="AV126" s="3">
        <v>117</v>
      </c>
    </row>
    <row r="127" spans="1:48" ht="30" customHeight="1" x14ac:dyDescent="0.3">
      <c r="A127" s="15" t="s">
        <v>423</v>
      </c>
      <c r="B127" s="15" t="s">
        <v>427</v>
      </c>
      <c r="C127" s="15" t="s">
        <v>169</v>
      </c>
      <c r="D127" s="16">
        <v>14</v>
      </c>
      <c r="E127" s="17"/>
      <c r="F127" s="17"/>
      <c r="G127" s="17"/>
      <c r="H127" s="17"/>
      <c r="I127" s="17"/>
      <c r="J127" s="17"/>
      <c r="K127" s="17">
        <f t="shared" si="7"/>
        <v>0</v>
      </c>
      <c r="L127" s="17">
        <f t="shared" si="8"/>
        <v>0</v>
      </c>
      <c r="M127" s="15" t="s">
        <v>52</v>
      </c>
      <c r="N127" s="2" t="s">
        <v>428</v>
      </c>
      <c r="O127" s="2" t="s">
        <v>52</v>
      </c>
      <c r="P127" s="2" t="s">
        <v>52</v>
      </c>
      <c r="Q127" s="2" t="s">
        <v>391</v>
      </c>
      <c r="R127" s="2" t="s">
        <v>60</v>
      </c>
      <c r="S127" s="2" t="s">
        <v>61</v>
      </c>
      <c r="T127" s="2" t="s">
        <v>61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2" t="s">
        <v>52</v>
      </c>
      <c r="AS127" s="2" t="s">
        <v>52</v>
      </c>
      <c r="AT127" s="3"/>
      <c r="AU127" s="2" t="s">
        <v>429</v>
      </c>
      <c r="AV127" s="3">
        <v>118</v>
      </c>
    </row>
    <row r="128" spans="1:48" ht="30" customHeight="1" x14ac:dyDescent="0.3">
      <c r="A128" s="15" t="s">
        <v>423</v>
      </c>
      <c r="B128" s="15" t="s">
        <v>430</v>
      </c>
      <c r="C128" s="15" t="s">
        <v>169</v>
      </c>
      <c r="D128" s="16">
        <v>24</v>
      </c>
      <c r="E128" s="17"/>
      <c r="F128" s="17"/>
      <c r="G128" s="17"/>
      <c r="H128" s="17"/>
      <c r="I128" s="17"/>
      <c r="J128" s="17"/>
      <c r="K128" s="17">
        <f t="shared" si="7"/>
        <v>0</v>
      </c>
      <c r="L128" s="17">
        <f t="shared" si="8"/>
        <v>0</v>
      </c>
      <c r="M128" s="15" t="s">
        <v>52</v>
      </c>
      <c r="N128" s="2" t="s">
        <v>431</v>
      </c>
      <c r="O128" s="2" t="s">
        <v>52</v>
      </c>
      <c r="P128" s="2" t="s">
        <v>52</v>
      </c>
      <c r="Q128" s="2" t="s">
        <v>391</v>
      </c>
      <c r="R128" s="2" t="s">
        <v>60</v>
      </c>
      <c r="S128" s="2" t="s">
        <v>61</v>
      </c>
      <c r="T128" s="2" t="s">
        <v>61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2" t="s">
        <v>52</v>
      </c>
      <c r="AS128" s="2" t="s">
        <v>52</v>
      </c>
      <c r="AT128" s="3"/>
      <c r="AU128" s="2" t="s">
        <v>432</v>
      </c>
      <c r="AV128" s="3">
        <v>119</v>
      </c>
    </row>
    <row r="129" spans="1:48" ht="30" customHeight="1" x14ac:dyDescent="0.3">
      <c r="A129" s="15" t="s">
        <v>423</v>
      </c>
      <c r="B129" s="15" t="s">
        <v>433</v>
      </c>
      <c r="C129" s="15" t="s">
        <v>169</v>
      </c>
      <c r="D129" s="16">
        <v>22</v>
      </c>
      <c r="E129" s="17"/>
      <c r="F129" s="17"/>
      <c r="G129" s="17"/>
      <c r="H129" s="17"/>
      <c r="I129" s="17"/>
      <c r="J129" s="17"/>
      <c r="K129" s="17">
        <f t="shared" si="7"/>
        <v>0</v>
      </c>
      <c r="L129" s="17">
        <f t="shared" si="8"/>
        <v>0</v>
      </c>
      <c r="M129" s="15" t="s">
        <v>52</v>
      </c>
      <c r="N129" s="2" t="s">
        <v>434</v>
      </c>
      <c r="O129" s="2" t="s">
        <v>52</v>
      </c>
      <c r="P129" s="2" t="s">
        <v>52</v>
      </c>
      <c r="Q129" s="2" t="s">
        <v>391</v>
      </c>
      <c r="R129" s="2" t="s">
        <v>60</v>
      </c>
      <c r="S129" s="2" t="s">
        <v>61</v>
      </c>
      <c r="T129" s="2" t="s">
        <v>61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2" t="s">
        <v>52</v>
      </c>
      <c r="AS129" s="2" t="s">
        <v>52</v>
      </c>
      <c r="AT129" s="3"/>
      <c r="AU129" s="2" t="s">
        <v>435</v>
      </c>
      <c r="AV129" s="3">
        <v>120</v>
      </c>
    </row>
    <row r="130" spans="1:48" ht="30" customHeight="1" x14ac:dyDescent="0.3">
      <c r="A130" s="15" t="s">
        <v>436</v>
      </c>
      <c r="B130" s="15" t="s">
        <v>347</v>
      </c>
      <c r="C130" s="15" t="s">
        <v>169</v>
      </c>
      <c r="D130" s="16">
        <v>49</v>
      </c>
      <c r="E130" s="17"/>
      <c r="F130" s="17"/>
      <c r="G130" s="17"/>
      <c r="H130" s="17"/>
      <c r="I130" s="17"/>
      <c r="J130" s="17"/>
      <c r="K130" s="17">
        <f t="shared" si="7"/>
        <v>0</v>
      </c>
      <c r="L130" s="17">
        <f t="shared" si="8"/>
        <v>0</v>
      </c>
      <c r="M130" s="15" t="s">
        <v>52</v>
      </c>
      <c r="N130" s="2" t="s">
        <v>437</v>
      </c>
      <c r="O130" s="2" t="s">
        <v>52</v>
      </c>
      <c r="P130" s="2" t="s">
        <v>52</v>
      </c>
      <c r="Q130" s="2" t="s">
        <v>391</v>
      </c>
      <c r="R130" s="2" t="s">
        <v>60</v>
      </c>
      <c r="S130" s="2" t="s">
        <v>61</v>
      </c>
      <c r="T130" s="2" t="s">
        <v>61</v>
      </c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2" t="s">
        <v>52</v>
      </c>
      <c r="AS130" s="2" t="s">
        <v>52</v>
      </c>
      <c r="AT130" s="3"/>
      <c r="AU130" s="2" t="s">
        <v>438</v>
      </c>
      <c r="AV130" s="3">
        <v>121</v>
      </c>
    </row>
    <row r="131" spans="1:48" ht="30" customHeight="1" x14ac:dyDescent="0.3">
      <c r="A131" s="15" t="s">
        <v>436</v>
      </c>
      <c r="B131" s="15" t="s">
        <v>439</v>
      </c>
      <c r="C131" s="15" t="s">
        <v>169</v>
      </c>
      <c r="D131" s="16">
        <v>35</v>
      </c>
      <c r="E131" s="17"/>
      <c r="F131" s="17"/>
      <c r="G131" s="17"/>
      <c r="H131" s="17"/>
      <c r="I131" s="17"/>
      <c r="J131" s="17"/>
      <c r="K131" s="17">
        <f t="shared" si="7"/>
        <v>0</v>
      </c>
      <c r="L131" s="17">
        <f t="shared" si="8"/>
        <v>0</v>
      </c>
      <c r="M131" s="15" t="s">
        <v>52</v>
      </c>
      <c r="N131" s="2" t="s">
        <v>440</v>
      </c>
      <c r="O131" s="2" t="s">
        <v>52</v>
      </c>
      <c r="P131" s="2" t="s">
        <v>52</v>
      </c>
      <c r="Q131" s="2" t="s">
        <v>391</v>
      </c>
      <c r="R131" s="2" t="s">
        <v>60</v>
      </c>
      <c r="S131" s="2" t="s">
        <v>61</v>
      </c>
      <c r="T131" s="2" t="s">
        <v>61</v>
      </c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2" t="s">
        <v>52</v>
      </c>
      <c r="AS131" s="2" t="s">
        <v>52</v>
      </c>
      <c r="AT131" s="3"/>
      <c r="AU131" s="2" t="s">
        <v>441</v>
      </c>
      <c r="AV131" s="3">
        <v>122</v>
      </c>
    </row>
    <row r="132" spans="1:48" ht="30" customHeight="1" x14ac:dyDescent="0.3">
      <c r="A132" s="15" t="s">
        <v>436</v>
      </c>
      <c r="B132" s="15" t="s">
        <v>353</v>
      </c>
      <c r="C132" s="15" t="s">
        <v>169</v>
      </c>
      <c r="D132" s="16">
        <v>54</v>
      </c>
      <c r="E132" s="17"/>
      <c r="F132" s="17"/>
      <c r="G132" s="17"/>
      <c r="H132" s="17"/>
      <c r="I132" s="17"/>
      <c r="J132" s="17"/>
      <c r="K132" s="17">
        <f t="shared" si="7"/>
        <v>0</v>
      </c>
      <c r="L132" s="17">
        <f t="shared" si="8"/>
        <v>0</v>
      </c>
      <c r="M132" s="15" t="s">
        <v>52</v>
      </c>
      <c r="N132" s="2" t="s">
        <v>442</v>
      </c>
      <c r="O132" s="2" t="s">
        <v>52</v>
      </c>
      <c r="P132" s="2" t="s">
        <v>52</v>
      </c>
      <c r="Q132" s="2" t="s">
        <v>391</v>
      </c>
      <c r="R132" s="2" t="s">
        <v>60</v>
      </c>
      <c r="S132" s="2" t="s">
        <v>61</v>
      </c>
      <c r="T132" s="2" t="s">
        <v>61</v>
      </c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2" t="s">
        <v>52</v>
      </c>
      <c r="AS132" s="2" t="s">
        <v>52</v>
      </c>
      <c r="AT132" s="3"/>
      <c r="AU132" s="2" t="s">
        <v>443</v>
      </c>
      <c r="AV132" s="3">
        <v>123</v>
      </c>
    </row>
    <row r="133" spans="1:48" ht="30" customHeight="1" x14ac:dyDescent="0.3">
      <c r="A133" s="15" t="s">
        <v>444</v>
      </c>
      <c r="B133" s="15" t="s">
        <v>52</v>
      </c>
      <c r="C133" s="15" t="s">
        <v>445</v>
      </c>
      <c r="D133" s="16">
        <v>-267.8</v>
      </c>
      <c r="E133" s="17"/>
      <c r="F133" s="17"/>
      <c r="G133" s="17"/>
      <c r="H133" s="17"/>
      <c r="I133" s="17"/>
      <c r="J133" s="17"/>
      <c r="K133" s="17">
        <f t="shared" si="7"/>
        <v>0</v>
      </c>
      <c r="L133" s="17">
        <f t="shared" si="8"/>
        <v>0</v>
      </c>
      <c r="M133" s="15" t="s">
        <v>52</v>
      </c>
      <c r="N133" s="2" t="s">
        <v>446</v>
      </c>
      <c r="O133" s="2" t="s">
        <v>52</v>
      </c>
      <c r="P133" s="2" t="s">
        <v>52</v>
      </c>
      <c r="Q133" s="2" t="s">
        <v>391</v>
      </c>
      <c r="R133" s="2" t="s">
        <v>61</v>
      </c>
      <c r="S133" s="2" t="s">
        <v>61</v>
      </c>
      <c r="T133" s="2" t="s">
        <v>60</v>
      </c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2" t="s">
        <v>52</v>
      </c>
      <c r="AS133" s="2" t="s">
        <v>52</v>
      </c>
      <c r="AT133" s="3"/>
      <c r="AU133" s="2" t="s">
        <v>447</v>
      </c>
      <c r="AV133" s="3">
        <v>124</v>
      </c>
    </row>
    <row r="134" spans="1:48" ht="30" customHeight="1" x14ac:dyDescent="0.3">
      <c r="A134" s="15" t="s">
        <v>448</v>
      </c>
      <c r="B134" s="15" t="s">
        <v>52</v>
      </c>
      <c r="C134" s="15" t="s">
        <v>58</v>
      </c>
      <c r="D134" s="16">
        <v>5</v>
      </c>
      <c r="E134" s="17"/>
      <c r="F134" s="17"/>
      <c r="G134" s="17"/>
      <c r="H134" s="17"/>
      <c r="I134" s="17"/>
      <c r="J134" s="17"/>
      <c r="K134" s="17">
        <f t="shared" si="7"/>
        <v>0</v>
      </c>
      <c r="L134" s="17">
        <f t="shared" si="8"/>
        <v>0</v>
      </c>
      <c r="M134" s="15" t="s">
        <v>52</v>
      </c>
      <c r="N134" s="2" t="s">
        <v>449</v>
      </c>
      <c r="O134" s="2" t="s">
        <v>52</v>
      </c>
      <c r="P134" s="2" t="s">
        <v>52</v>
      </c>
      <c r="Q134" s="2" t="s">
        <v>391</v>
      </c>
      <c r="R134" s="2" t="s">
        <v>60</v>
      </c>
      <c r="S134" s="2" t="s">
        <v>61</v>
      </c>
      <c r="T134" s="2" t="s">
        <v>61</v>
      </c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2" t="s">
        <v>52</v>
      </c>
      <c r="AS134" s="2" t="s">
        <v>52</v>
      </c>
      <c r="AT134" s="3"/>
      <c r="AU134" s="2" t="s">
        <v>450</v>
      </c>
      <c r="AV134" s="3">
        <v>125</v>
      </c>
    </row>
    <row r="135" spans="1:48" ht="30" customHeight="1" x14ac:dyDescent="0.3">
      <c r="A135" s="15" t="s">
        <v>451</v>
      </c>
      <c r="B135" s="15" t="s">
        <v>52</v>
      </c>
      <c r="C135" s="15" t="s">
        <v>58</v>
      </c>
      <c r="D135" s="16">
        <v>4</v>
      </c>
      <c r="E135" s="17"/>
      <c r="F135" s="17"/>
      <c r="G135" s="17"/>
      <c r="H135" s="17"/>
      <c r="I135" s="17"/>
      <c r="J135" s="17"/>
      <c r="K135" s="17">
        <f t="shared" si="7"/>
        <v>0</v>
      </c>
      <c r="L135" s="17">
        <f t="shared" si="8"/>
        <v>0</v>
      </c>
      <c r="M135" s="15" t="s">
        <v>52</v>
      </c>
      <c r="N135" s="2" t="s">
        <v>452</v>
      </c>
      <c r="O135" s="2" t="s">
        <v>52</v>
      </c>
      <c r="P135" s="2" t="s">
        <v>52</v>
      </c>
      <c r="Q135" s="2" t="s">
        <v>391</v>
      </c>
      <c r="R135" s="2" t="s">
        <v>60</v>
      </c>
      <c r="S135" s="2" t="s">
        <v>61</v>
      </c>
      <c r="T135" s="2" t="s">
        <v>61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453</v>
      </c>
      <c r="AV135" s="3">
        <v>126</v>
      </c>
    </row>
    <row r="136" spans="1:48" ht="30" customHeight="1" x14ac:dyDescent="0.3">
      <c r="A136" s="15" t="s">
        <v>454</v>
      </c>
      <c r="B136" s="15" t="s">
        <v>52</v>
      </c>
      <c r="C136" s="15" t="s">
        <v>58</v>
      </c>
      <c r="D136" s="16">
        <v>3</v>
      </c>
      <c r="E136" s="17"/>
      <c r="F136" s="17"/>
      <c r="G136" s="17"/>
      <c r="H136" s="17"/>
      <c r="I136" s="17"/>
      <c r="J136" s="17"/>
      <c r="K136" s="17">
        <f t="shared" si="7"/>
        <v>0</v>
      </c>
      <c r="L136" s="17">
        <f t="shared" si="8"/>
        <v>0</v>
      </c>
      <c r="M136" s="15" t="s">
        <v>52</v>
      </c>
      <c r="N136" s="2" t="s">
        <v>455</v>
      </c>
      <c r="O136" s="2" t="s">
        <v>52</v>
      </c>
      <c r="P136" s="2" t="s">
        <v>52</v>
      </c>
      <c r="Q136" s="2" t="s">
        <v>391</v>
      </c>
      <c r="R136" s="2" t="s">
        <v>60</v>
      </c>
      <c r="S136" s="2" t="s">
        <v>61</v>
      </c>
      <c r="T136" s="2" t="s">
        <v>61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456</v>
      </c>
      <c r="AV136" s="3">
        <v>127</v>
      </c>
    </row>
    <row r="137" spans="1:48" ht="30" customHeight="1" x14ac:dyDescent="0.3">
      <c r="A137" s="16" t="s">
        <v>505</v>
      </c>
      <c r="B137" s="16"/>
      <c r="C137" s="16" t="s">
        <v>506</v>
      </c>
      <c r="D137" s="16">
        <v>1</v>
      </c>
      <c r="E137" s="17"/>
      <c r="F137" s="17"/>
      <c r="G137" s="17"/>
      <c r="H137" s="17"/>
      <c r="I137" s="17"/>
      <c r="J137" s="17"/>
      <c r="K137" s="17">
        <f t="shared" si="7"/>
        <v>0</v>
      </c>
      <c r="L137" s="17">
        <f t="shared" si="7"/>
        <v>0</v>
      </c>
      <c r="M137" s="16"/>
      <c r="Q137" s="1" t="s">
        <v>391</v>
      </c>
    </row>
    <row r="138" spans="1:48" ht="30" customHeight="1" x14ac:dyDescent="0.3">
      <c r="A138" s="27" t="s">
        <v>507</v>
      </c>
      <c r="B138" s="21"/>
      <c r="C138" s="21" t="s">
        <v>508</v>
      </c>
      <c r="D138" s="21">
        <v>1</v>
      </c>
      <c r="E138" s="17"/>
      <c r="F138" s="26"/>
      <c r="G138" s="17"/>
      <c r="H138" s="17"/>
      <c r="I138" s="26"/>
      <c r="J138" s="26"/>
      <c r="K138" s="17">
        <f t="shared" si="7"/>
        <v>0</v>
      </c>
      <c r="L138" s="17">
        <f t="shared" si="7"/>
        <v>0</v>
      </c>
      <c r="M138" s="21"/>
      <c r="Q138" s="22" t="s">
        <v>391</v>
      </c>
    </row>
    <row r="139" spans="1:48" ht="30" customHeight="1" x14ac:dyDescent="0.3">
      <c r="A139" s="21"/>
      <c r="B139" s="21"/>
      <c r="C139" s="21"/>
      <c r="D139" s="21"/>
      <c r="E139" s="26"/>
      <c r="F139" s="26"/>
      <c r="G139" s="26"/>
      <c r="H139" s="26"/>
      <c r="I139" s="26"/>
      <c r="J139" s="26"/>
      <c r="K139" s="26"/>
      <c r="L139" s="26"/>
      <c r="M139" s="21"/>
      <c r="Q139" s="22"/>
    </row>
    <row r="140" spans="1:48" ht="30" customHeight="1" x14ac:dyDescent="0.3">
      <c r="A140" s="15" t="s">
        <v>163</v>
      </c>
      <c r="B140" s="16"/>
      <c r="C140" s="16"/>
      <c r="D140" s="16"/>
      <c r="E140" s="17"/>
      <c r="F140" s="17">
        <f>SUMIF(Q115:Q138,"0105",F115:F138)</f>
        <v>0</v>
      </c>
      <c r="G140" s="17"/>
      <c r="H140" s="17">
        <f>SUMIF(Q115:Q138,"0105",H115:H138)</f>
        <v>0</v>
      </c>
      <c r="I140" s="17"/>
      <c r="J140" s="17">
        <f>SUMIF(Q115:Q137,"0105",J115:J137)</f>
        <v>0</v>
      </c>
      <c r="K140" s="17"/>
      <c r="L140" s="17">
        <f>SUMIF(Q115:Q138,"0105",L115:L138)</f>
        <v>0</v>
      </c>
      <c r="M140" s="16"/>
      <c r="N140" t="s">
        <v>164</v>
      </c>
    </row>
  </sheetData>
  <mergeCells count="44">
    <mergeCell ref="AU2:AU3"/>
    <mergeCell ref="AV2:AV3"/>
    <mergeCell ref="AO2:AO3"/>
    <mergeCell ref="AP2:AP3"/>
    <mergeCell ref="AQ2:AQ3"/>
    <mergeCell ref="AR2:AR3"/>
    <mergeCell ref="AS2:AS3"/>
    <mergeCell ref="AT2:AT3"/>
    <mergeCell ref="AN2:AN3"/>
    <mergeCell ref="AC2:AC3"/>
    <mergeCell ref="AD2:AD3"/>
    <mergeCell ref="AE2:AE3"/>
    <mergeCell ref="AF2:AF3"/>
    <mergeCell ref="AG2:AG3"/>
    <mergeCell ref="AH2:AH3"/>
    <mergeCell ref="AI2:AI3"/>
    <mergeCell ref="AJ2:AJ3"/>
    <mergeCell ref="AK2:AK3"/>
    <mergeCell ref="AL2:AL3"/>
    <mergeCell ref="AM2:AM3"/>
    <mergeCell ref="AB2:AB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P2:P3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</mergeCells>
  <phoneticPr fontId="1" type="noConversion"/>
  <pageMargins left="0.78740157480314954" right="0" top="0.39370078740157477" bottom="0.39370078740157477" header="0" footer="0"/>
  <pageSetup paperSize="9" scale="65" fitToHeight="0" orientation="landscape" r:id="rId1"/>
  <rowBreaks count="5" manualBreakCount="5">
    <brk id="33" max="16383" man="1"/>
    <brk id="73" max="16383" man="1"/>
    <brk id="102" max="16383" man="1"/>
    <brk id="113" max="16383" man="1"/>
    <brk id="14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43"/>
  <sheetViews>
    <sheetView workbookViewId="0"/>
  </sheetViews>
  <sheetFormatPr defaultRowHeight="16.5" x14ac:dyDescent="0.3"/>
  <sheetData>
    <row r="1" spans="1:7" x14ac:dyDescent="0.3">
      <c r="A1" t="s">
        <v>464</v>
      </c>
    </row>
    <row r="2" spans="1:7" x14ac:dyDescent="0.3">
      <c r="A2" s="1" t="s">
        <v>465</v>
      </c>
      <c r="B2" t="s">
        <v>463</v>
      </c>
      <c r="C2" s="1" t="s">
        <v>466</v>
      </c>
    </row>
    <row r="3" spans="1:7" x14ac:dyDescent="0.3">
      <c r="A3" s="1" t="s">
        <v>467</v>
      </c>
      <c r="B3" t="s">
        <v>468</v>
      </c>
    </row>
    <row r="4" spans="1:7" x14ac:dyDescent="0.3">
      <c r="A4" s="1" t="s">
        <v>469</v>
      </c>
      <c r="B4">
        <v>5</v>
      </c>
    </row>
    <row r="5" spans="1:7" x14ac:dyDescent="0.3">
      <c r="A5" s="1" t="s">
        <v>470</v>
      </c>
      <c r="B5">
        <v>5</v>
      </c>
    </row>
    <row r="6" spans="1:7" x14ac:dyDescent="0.3">
      <c r="A6" s="1" t="s">
        <v>471</v>
      </c>
      <c r="B6" t="s">
        <v>472</v>
      </c>
    </row>
    <row r="7" spans="1:7" x14ac:dyDescent="0.3">
      <c r="A7" s="1" t="s">
        <v>473</v>
      </c>
      <c r="B7" t="s">
        <v>463</v>
      </c>
      <c r="C7">
        <v>1</v>
      </c>
    </row>
    <row r="8" spans="1:7" x14ac:dyDescent="0.3">
      <c r="A8" s="1" t="s">
        <v>474</v>
      </c>
      <c r="B8" t="s">
        <v>463</v>
      </c>
      <c r="C8">
        <v>1</v>
      </c>
    </row>
    <row r="9" spans="1:7" x14ac:dyDescent="0.3">
      <c r="A9" s="1" t="s">
        <v>475</v>
      </c>
      <c r="B9" t="s">
        <v>458</v>
      </c>
      <c r="C9" t="s">
        <v>459</v>
      </c>
      <c r="D9" t="s">
        <v>460</v>
      </c>
      <c r="E9" t="s">
        <v>461</v>
      </c>
      <c r="F9" t="s">
        <v>462</v>
      </c>
      <c r="G9" t="s">
        <v>476</v>
      </c>
    </row>
    <row r="10" spans="1:7" x14ac:dyDescent="0.3">
      <c r="A10" s="1" t="s">
        <v>477</v>
      </c>
      <c r="B10">
        <v>1088</v>
      </c>
      <c r="C10">
        <v>0</v>
      </c>
      <c r="D10">
        <v>0</v>
      </c>
    </row>
    <row r="11" spans="1:7" x14ac:dyDescent="0.3">
      <c r="A11" s="1" t="s">
        <v>478</v>
      </c>
      <c r="B11" t="s">
        <v>479</v>
      </c>
      <c r="C11">
        <v>4</v>
      </c>
    </row>
    <row r="12" spans="1:7" x14ac:dyDescent="0.3">
      <c r="A12" s="1" t="s">
        <v>480</v>
      </c>
      <c r="B12" t="s">
        <v>479</v>
      </c>
      <c r="C12">
        <v>4</v>
      </c>
    </row>
    <row r="13" spans="1:7" x14ac:dyDescent="0.3">
      <c r="A13" s="1" t="s">
        <v>481</v>
      </c>
      <c r="B13" t="s">
        <v>479</v>
      </c>
      <c r="C13">
        <v>3</v>
      </c>
    </row>
    <row r="14" spans="1:7" x14ac:dyDescent="0.3">
      <c r="A14" s="1" t="s">
        <v>482</v>
      </c>
      <c r="B14" t="s">
        <v>463</v>
      </c>
      <c r="C14">
        <v>5</v>
      </c>
    </row>
    <row r="15" spans="1:7" x14ac:dyDescent="0.3">
      <c r="A15" s="1" t="s">
        <v>483</v>
      </c>
      <c r="B15" t="s">
        <v>457</v>
      </c>
      <c r="C15" t="s">
        <v>484</v>
      </c>
      <c r="D15" t="s">
        <v>484</v>
      </c>
      <c r="E15" t="s">
        <v>484</v>
      </c>
      <c r="F15">
        <v>1</v>
      </c>
    </row>
    <row r="16" spans="1:7" x14ac:dyDescent="0.3">
      <c r="A16" s="1" t="s">
        <v>485</v>
      </c>
      <c r="B16">
        <v>1.1100000000000001</v>
      </c>
      <c r="C16">
        <v>1.1200000000000001</v>
      </c>
    </row>
    <row r="17" spans="1:13" x14ac:dyDescent="0.3">
      <c r="A17" s="1" t="s">
        <v>486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 x14ac:dyDescent="0.3">
      <c r="A18" s="1" t="s">
        <v>487</v>
      </c>
      <c r="B18">
        <v>1.25</v>
      </c>
      <c r="C18">
        <v>1.071</v>
      </c>
    </row>
    <row r="19" spans="1:13" x14ac:dyDescent="0.3">
      <c r="A19" s="1" t="s">
        <v>488</v>
      </c>
    </row>
    <row r="20" spans="1:13" x14ac:dyDescent="0.3">
      <c r="A20" s="1" t="s">
        <v>489</v>
      </c>
      <c r="B20" s="1" t="s">
        <v>463</v>
      </c>
      <c r="C20">
        <v>1</v>
      </c>
    </row>
    <row r="21" spans="1:13" x14ac:dyDescent="0.3">
      <c r="A21" t="s">
        <v>491</v>
      </c>
      <c r="B21" t="s">
        <v>492</v>
      </c>
      <c r="C21" t="s">
        <v>493</v>
      </c>
    </row>
    <row r="22" spans="1:13" x14ac:dyDescent="0.3">
      <c r="A22">
        <v>1</v>
      </c>
      <c r="B22" s="1" t="s">
        <v>494</v>
      </c>
      <c r="C22" s="1" t="s">
        <v>495</v>
      </c>
    </row>
    <row r="23" spans="1:13" x14ac:dyDescent="0.3">
      <c r="A23">
        <v>2</v>
      </c>
      <c r="B23" s="1" t="s">
        <v>496</v>
      </c>
      <c r="C23" s="1" t="s">
        <v>497</v>
      </c>
    </row>
    <row r="24" spans="1:13" x14ac:dyDescent="0.3">
      <c r="A24">
        <v>3</v>
      </c>
      <c r="B24" s="1" t="s">
        <v>498</v>
      </c>
      <c r="C24" s="1" t="s">
        <v>499</v>
      </c>
    </row>
    <row r="25" spans="1:13" x14ac:dyDescent="0.3">
      <c r="A25">
        <v>4</v>
      </c>
      <c r="B25" s="1" t="s">
        <v>500</v>
      </c>
      <c r="C25" s="1" t="s">
        <v>501</v>
      </c>
    </row>
    <row r="26" spans="1:13" x14ac:dyDescent="0.3">
      <c r="A26">
        <v>5</v>
      </c>
      <c r="B26" s="1" t="s">
        <v>502</v>
      </c>
      <c r="C26" s="1" t="s">
        <v>503</v>
      </c>
    </row>
    <row r="27" spans="1:13" x14ac:dyDescent="0.3">
      <c r="A27">
        <v>6</v>
      </c>
      <c r="B27" s="1" t="s">
        <v>504</v>
      </c>
      <c r="C27" s="1" t="s">
        <v>52</v>
      </c>
    </row>
    <row r="28" spans="1:13" x14ac:dyDescent="0.3">
      <c r="A28">
        <v>7</v>
      </c>
      <c r="B28" s="1" t="s">
        <v>504</v>
      </c>
      <c r="C28" s="1" t="s">
        <v>52</v>
      </c>
    </row>
    <row r="29" spans="1:13" x14ac:dyDescent="0.3">
      <c r="A29">
        <v>8</v>
      </c>
      <c r="B29" s="1" t="s">
        <v>504</v>
      </c>
      <c r="C29" s="1" t="s">
        <v>52</v>
      </c>
    </row>
    <row r="30" spans="1:13" x14ac:dyDescent="0.3">
      <c r="A30">
        <v>9</v>
      </c>
      <c r="B30" s="1" t="s">
        <v>504</v>
      </c>
      <c r="C30" s="1" t="s">
        <v>52</v>
      </c>
    </row>
    <row r="43" spans="1:2" x14ac:dyDescent="0.3">
      <c r="A43" t="s">
        <v>490</v>
      </c>
      <c r="B43">
        <v>1234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4</vt:i4>
      </vt:variant>
    </vt:vector>
  </HeadingPairs>
  <TitlesOfParts>
    <vt:vector size="8" baseType="lpstr">
      <vt:lpstr>공종별집계표</vt:lpstr>
      <vt:lpstr>공종별내역서</vt:lpstr>
      <vt:lpstr> 공사설정 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동인 김</cp:lastModifiedBy>
  <dcterms:created xsi:type="dcterms:W3CDTF">2025-11-21T07:38:56Z</dcterms:created>
  <dcterms:modified xsi:type="dcterms:W3CDTF">2025-12-12T04:44:22Z</dcterms:modified>
</cp:coreProperties>
</file>