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User\Desktop\1.시설업무\3.구매 및 계약\2025\진리관실습공간구축(라이프웰실습존)\건축\건축\"/>
    </mc:Choice>
  </mc:AlternateContent>
  <xr:revisionPtr revIDLastSave="0" documentId="13_ncr:1_{35B5C933-38E0-4ADD-AA45-80B9A2992566}" xr6:coauthVersionLast="47" xr6:coauthVersionMax="47" xr10:uidLastSave="{00000000-0000-0000-0000-000000000000}"/>
  <bookViews>
    <workbookView xWindow="28680" yWindow="555" windowWidth="29040" windowHeight="15720" xr2:uid="{00000000-000D-0000-FFFF-FFFF00000000}"/>
  </bookViews>
  <sheets>
    <sheet name="공종별집계표" sheetId="7" r:id="rId1"/>
    <sheet name="공종별내역서" sheetId="6" r:id="rId2"/>
    <sheet name=" 공사설정 " sheetId="2" state="hidden" r:id="rId3"/>
    <sheet name="Sheet1" sheetId="1" state="hidden" r:id="rId4"/>
  </sheets>
  <definedNames>
    <definedName name="_xlnm.Print_Area" localSheetId="1">공종별내역서!$A$1:$M$38</definedName>
    <definedName name="_xlnm.Print_Area" localSheetId="0">공종별집계표!$A$1:$M$26</definedName>
    <definedName name="_xlnm.Print_Titles" localSheetId="1">공종별내역서!$1:$3</definedName>
    <definedName name="_xlnm.Print_Titles" localSheetId="0">공종별집계표!$1:$4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34" i="6" l="1"/>
  <c r="H33" i="6"/>
  <c r="F32" i="6"/>
  <c r="J31" i="6"/>
  <c r="H31" i="6"/>
  <c r="J30" i="6"/>
  <c r="H30" i="6"/>
  <c r="H20" i="6"/>
  <c r="J19" i="6"/>
  <c r="J18" i="6"/>
  <c r="H18" i="6"/>
  <c r="J17" i="6"/>
  <c r="H35" i="6"/>
  <c r="H22" i="6"/>
  <c r="J11" i="6"/>
  <c r="H8" i="6"/>
  <c r="H6" i="6"/>
  <c r="J5" i="6"/>
  <c r="F34" i="6"/>
  <c r="F31" i="6"/>
  <c r="F30" i="6"/>
  <c r="F20" i="6"/>
  <c r="F19" i="6"/>
  <c r="F18" i="6"/>
  <c r="F17" i="6"/>
  <c r="J36" i="6"/>
  <c r="J35" i="6"/>
  <c r="H29" i="6"/>
  <c r="J21" i="6"/>
  <c r="H21" i="6"/>
  <c r="J15" i="6"/>
  <c r="H9" i="6"/>
  <c r="J9" i="6"/>
  <c r="J8" i="6"/>
  <c r="J7" i="6"/>
  <c r="J6" i="6"/>
  <c r="H5" i="6"/>
  <c r="J33" i="6"/>
  <c r="J32" i="6"/>
  <c r="J29" i="6" l="1"/>
  <c r="J22" i="6"/>
  <c r="H7" i="6"/>
  <c r="H11" i="6"/>
  <c r="K20" i="6"/>
  <c r="J28" i="6"/>
  <c r="J16" i="6"/>
  <c r="H15" i="6"/>
  <c r="K34" i="6"/>
  <c r="K19" i="6"/>
  <c r="K33" i="6"/>
  <c r="J20" i="6"/>
  <c r="H34" i="6"/>
  <c r="L34" i="6" s="1"/>
  <c r="H19" i="6"/>
  <c r="L19" i="6" s="1"/>
  <c r="K30" i="6"/>
  <c r="K31" i="6"/>
  <c r="F33" i="6"/>
  <c r="L33" i="6" s="1"/>
  <c r="K18" i="6"/>
  <c r="J38" i="6"/>
  <c r="I8" i="7" s="1"/>
  <c r="J8" i="7" s="1"/>
  <c r="K32" i="6"/>
  <c r="H32" i="6"/>
  <c r="L32" i="6" s="1"/>
  <c r="L31" i="6"/>
  <c r="L30" i="6"/>
  <c r="H28" i="6"/>
  <c r="H23" i="6"/>
  <c r="L18" i="6"/>
  <c r="K17" i="6"/>
  <c r="H17" i="6"/>
  <c r="L17" i="6" s="1"/>
  <c r="H10" i="6"/>
  <c r="H24" i="6"/>
  <c r="H36" i="6"/>
  <c r="J23" i="6"/>
  <c r="H16" i="6"/>
  <c r="F10" i="6"/>
  <c r="J10" i="6"/>
  <c r="J13" i="6" s="1"/>
  <c r="I6" i="7" s="1"/>
  <c r="J6" i="7" s="1"/>
  <c r="H13" i="6" l="1"/>
  <c r="G6" i="7" s="1"/>
  <c r="H6" i="7" s="1"/>
  <c r="K10" i="6"/>
  <c r="J26" i="6"/>
  <c r="I7" i="7" s="1"/>
  <c r="J7" i="7" s="1"/>
  <c r="I5" i="7" s="1"/>
  <c r="J5" i="7" s="1"/>
  <c r="J26" i="7" s="1"/>
  <c r="J24" i="6"/>
  <c r="L20" i="6"/>
  <c r="H26" i="6"/>
  <c r="G7" i="7" s="1"/>
  <c r="H7" i="7" s="1"/>
  <c r="H38" i="6"/>
  <c r="G8" i="7" s="1"/>
  <c r="H8" i="7" s="1"/>
  <c r="L10" i="6"/>
  <c r="G5" i="7" l="1"/>
  <c r="H5" i="7" s="1"/>
  <c r="H26" i="7" s="1"/>
  <c r="F11" i="6" l="1"/>
  <c r="L11" i="6" s="1"/>
  <c r="K11" i="6"/>
  <c r="F16" i="6"/>
  <c r="L16" i="6" s="1"/>
  <c r="K16" i="6"/>
  <c r="F15" i="6"/>
  <c r="K15" i="6"/>
  <c r="F22" i="6" l="1"/>
  <c r="L22" i="6" s="1"/>
  <c r="K22" i="6"/>
  <c r="F23" i="6"/>
  <c r="L23" i="6" s="1"/>
  <c r="K23" i="6"/>
  <c r="F21" i="6"/>
  <c r="L21" i="6" s="1"/>
  <c r="K21" i="6"/>
  <c r="K36" i="6"/>
  <c r="F36" i="6"/>
  <c r="L36" i="6" s="1"/>
  <c r="K7" i="6"/>
  <c r="F7" i="6"/>
  <c r="L7" i="6" s="1"/>
  <c r="F35" i="6"/>
  <c r="L35" i="6" s="1"/>
  <c r="K35" i="6"/>
  <c r="F24" i="6"/>
  <c r="L24" i="6" s="1"/>
  <c r="K24" i="6"/>
  <c r="F5" i="6"/>
  <c r="K5" i="6"/>
  <c r="F8" i="6"/>
  <c r="L8" i="6" s="1"/>
  <c r="K8" i="6"/>
  <c r="F6" i="6"/>
  <c r="L6" i="6" s="1"/>
  <c r="K6" i="6"/>
  <c r="L15" i="6"/>
  <c r="F9" i="6" l="1"/>
  <c r="L9" i="6" s="1"/>
  <c r="K9" i="6"/>
  <c r="L5" i="6"/>
  <c r="L13" i="6" s="1"/>
  <c r="F13" i="6"/>
  <c r="E6" i="7" s="1"/>
  <c r="L26" i="6"/>
  <c r="F26" i="6"/>
  <c r="E7" i="7" s="1"/>
  <c r="K29" i="6" l="1"/>
  <c r="F29" i="6"/>
  <c r="L29" i="6" s="1"/>
  <c r="F6" i="7"/>
  <c r="K6" i="7"/>
  <c r="F7" i="7"/>
  <c r="L7" i="7" s="1"/>
  <c r="K7" i="7"/>
  <c r="F28" i="6" l="1"/>
  <c r="K28" i="6"/>
  <c r="L6" i="7"/>
  <c r="F38" i="6" l="1"/>
  <c r="E8" i="7" s="1"/>
  <c r="L28" i="6"/>
  <c r="L38" i="6" s="1"/>
  <c r="F8" i="7" l="1"/>
  <c r="K8" i="7"/>
  <c r="L8" i="7" l="1"/>
  <c r="E5" i="7"/>
  <c r="F5" i="7" l="1"/>
  <c r="K5" i="7"/>
  <c r="F26" i="7" l="1"/>
  <c r="L5" i="7"/>
  <c r="L26" i="7" s="1"/>
</calcChain>
</file>

<file path=xl/sharedStrings.xml><?xml version="1.0" encoding="utf-8"?>
<sst xmlns="http://schemas.openxmlformats.org/spreadsheetml/2006/main" count="561" uniqueCount="210">
  <si>
    <t>공 종 별 집 계 표</t>
  </si>
  <si>
    <t>[ 라이프웰 실습존 구축 기계설비공사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</si>
  <si>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</si>
  <si>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</si>
  <si>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</si>
  <si>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</si>
  <si>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</si>
  <si>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</si>
  <si>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</si>
  <si>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</si>
  <si>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</si>
  <si>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</si>
  <si>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</si>
  <si>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</si>
  <si>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</si>
  <si>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</si>
  <si>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</si>
  <si>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</si>
  <si>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</si>
  <si>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</si>
  <si>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</si>
  <si>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</si>
  <si>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</si>
  <si>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</si>
  <si>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</si>
  <si>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</si>
  <si>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</si>
  <si>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</si>
  <si>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</si>
  <si>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</si>
  <si>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</si>
  <si>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</si>
  <si>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</si>
  <si>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</si>
  <si>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</si>
  <si>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</si>
  <si>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</si>
  <si>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</si>
  <si>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</si>
  <si>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</si>
  <si>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</si>
  <si>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</si>
  <si>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</si>
  <si>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</si>
  <si>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</si>
  <si>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</si>
  <si>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</si>
  <si>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</si>
  <si>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</si>
  <si>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</si>
  <si>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</si>
  <si>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라이프웰 실습존 구축 기계설비공사</t>
  </si>
  <si>
    <t/>
  </si>
  <si>
    <t>01</t>
  </si>
  <si>
    <t>0101  1. 장비 및 위생기구 설치공사</t>
  </si>
  <si>
    <t>0101</t>
  </si>
  <si>
    <t>양변기(F/V),친환경</t>
  </si>
  <si>
    <t>KSC1110(F/V) (절수3등급 이상)</t>
  </si>
  <si>
    <t>조</t>
  </si>
  <si>
    <t>5B8E06098D2219C808E3855E982756</t>
  </si>
  <si>
    <t>T</t>
  </si>
  <si>
    <t>F</t>
  </si>
  <si>
    <t>01015B8E06098D2219C808E3855E982756</t>
  </si>
  <si>
    <t>각형세면기,친환경</t>
  </si>
  <si>
    <t>KSL 610(싱글레버식)(앵글밸브, 트랩, 폽업 포함, 수전제외)</t>
  </si>
  <si>
    <t>수전제외</t>
  </si>
  <si>
    <t>5B8E060988B2E9815C69FC54D907B9</t>
  </si>
  <si>
    <t>01015B8E060988B2E9815C69FC54D907B9</t>
  </si>
  <si>
    <t>세면기수전</t>
  </si>
  <si>
    <t>KLE670C,FL930C동등이상(절수 1등급)</t>
  </si>
  <si>
    <t>개</t>
  </si>
  <si>
    <t>5B8E061BC46219F1A11466581F875B</t>
  </si>
  <si>
    <t>01015B8E061BC46219F1A11466581F875B</t>
  </si>
  <si>
    <t>화장경(방습형)</t>
  </si>
  <si>
    <t>600*900*5T</t>
  </si>
  <si>
    <t>5B8E060A9152C90635DD0E510567AE</t>
  </si>
  <si>
    <t>01015B8E060A9152C90635DD0E510567AE</t>
  </si>
  <si>
    <t>휴지걸이</t>
  </si>
  <si>
    <t>STS제</t>
  </si>
  <si>
    <t>5B8E060A96D2D979F569155D226728</t>
  </si>
  <si>
    <t>01015B8E060A96D2D979F569155D226728</t>
  </si>
  <si>
    <t>비누갑</t>
  </si>
  <si>
    <t>5B8E060A96D279D1B662FF5EB0C765</t>
  </si>
  <si>
    <t>01015B8E060A96D279D1B662FF5EB0C765</t>
  </si>
  <si>
    <t>수건걸이</t>
  </si>
  <si>
    <t>사각 BAR형</t>
  </si>
  <si>
    <t>5B8E060A96D279D1B662FF5EC13711</t>
  </si>
  <si>
    <t>01015B8E060A96D279D1B662FF5EC13711</t>
  </si>
  <si>
    <t>[ 합           계 ]</t>
  </si>
  <si>
    <t>TOTAL</t>
  </si>
  <si>
    <t>0102  2. 급수, 급탕 배관 공사</t>
  </si>
  <si>
    <t>0102</t>
  </si>
  <si>
    <t>스테인리스강관옥내배관(용접)</t>
  </si>
  <si>
    <t>D15*3.0t</t>
  </si>
  <si>
    <t>M</t>
  </si>
  <si>
    <t>5B8EA60EE7127911E5F5AA559F47A3</t>
  </si>
  <si>
    <t>01025B8EA60EE7127911E5F5AA559F47A3</t>
  </si>
  <si>
    <t>스테인리스강관옥내배관(나사)</t>
  </si>
  <si>
    <t>5B8EA60EE7127911E5F5AA559F47A0</t>
  </si>
  <si>
    <t>01025B8EA60EE7127911E5F5AA559F47A0</t>
  </si>
  <si>
    <t>일반배관용스테인리스강관관이음쇠</t>
  </si>
  <si>
    <t>∮15mm, 나사식, 엘보</t>
  </si>
  <si>
    <t>5C1F563D813259EA9118315BD847688DEA9302</t>
  </si>
  <si>
    <t>01025C1F563D813259EA9118315BD847688DEA9302</t>
  </si>
  <si>
    <t>∮15mm, 용접식, 엘보, #10</t>
  </si>
  <si>
    <t>5C1F563D813259EA9118315BD847688DE51A67</t>
  </si>
  <si>
    <t>01025C1F563D813259EA9118315BD847688DE51A67</t>
  </si>
  <si>
    <t>∮15mm, 용접식, 티, #10</t>
  </si>
  <si>
    <t>5C1F563D813259EA9118315BD847688DE47B37</t>
  </si>
  <si>
    <t>01025C1F563D813259EA9118315BD847688DE47B37</t>
  </si>
  <si>
    <t>∮15mm, 소켓, 나사식</t>
  </si>
  <si>
    <t>5C1F563D813259EA9118315BD847688EF189B1</t>
  </si>
  <si>
    <t>01025C1F563D813259EA9118315BD847688EF189B1</t>
  </si>
  <si>
    <t>스테인리스용접</t>
  </si>
  <si>
    <t>D15</t>
  </si>
  <si>
    <t>개소</t>
  </si>
  <si>
    <t>5B8EA60EE602F91717F1BB5FF76766</t>
  </si>
  <si>
    <t>01025B8EA60EE602F91717F1BB5FF76766</t>
  </si>
  <si>
    <t>폴리에틸렌보온(난연,AL피막)</t>
  </si>
  <si>
    <t>25t*D15</t>
  </si>
  <si>
    <t>5B8EC659C03229AA264FCA58ACD719</t>
  </si>
  <si>
    <t>01025B8EC659C03229AA264FCA58ACD719</t>
  </si>
  <si>
    <t>10t*D15</t>
  </si>
  <si>
    <t>5B8EC659C03229AA264FC85DC53747</t>
  </si>
  <si>
    <t>01025B8EC659C03229AA264FC85DC53747</t>
  </si>
  <si>
    <t>구멍뚫기(코어드릴),바닥</t>
  </si>
  <si>
    <t>D25, 콘크리트 150mm</t>
  </si>
  <si>
    <t>5B8E2654E93239D3E01A3054E57755</t>
  </si>
  <si>
    <t>01025B8E2654E93239D3E01A3054E57755</t>
  </si>
  <si>
    <t>0103  3. 배수 배관 공사</t>
  </si>
  <si>
    <t>0103</t>
  </si>
  <si>
    <t>경질염화비닐관(접착제)</t>
  </si>
  <si>
    <t>PVC관(VG1), D50(VN SDR9, 13.6, 17)</t>
  </si>
  <si>
    <t>5B8EA602348269C8D9B30E5C4BB70B</t>
  </si>
  <si>
    <t>01035B8EA602348269C8D9B30E5C4BB70B</t>
  </si>
  <si>
    <t>경질염화비닐관(죠임식)</t>
  </si>
  <si>
    <t>5B8EA602348269C8D9B30D53D2973B</t>
  </si>
  <si>
    <t>01035B8EA602348269C8D9B30D53D2973B</t>
  </si>
  <si>
    <t>PVC 90˚곡관(접착제)</t>
  </si>
  <si>
    <t>∮50mm</t>
  </si>
  <si>
    <t>5C1F563D813259EA907E035A26976BCAE117A5</t>
  </si>
  <si>
    <t>01035C1F563D813259EA907E035A26976BCAE117A5</t>
  </si>
  <si>
    <t>PVC YT관(접착제)</t>
  </si>
  <si>
    <t>∮50*∮50mm</t>
  </si>
  <si>
    <t>5C1F563D813259EA907E035A26976BCB8B5C49</t>
  </si>
  <si>
    <t>01035C1F563D813259EA907E035A26976BCB8B5C49</t>
  </si>
  <si>
    <t>PVC P트랩(죠임식)</t>
  </si>
  <si>
    <t>5C1F563D813259EA907E035A30F7CB19B57927</t>
  </si>
  <si>
    <t>01035C1F563D813259EA907E035A30F7CB19B57927</t>
  </si>
  <si>
    <t>PVC 소켓(접착제)</t>
  </si>
  <si>
    <t>5C1F563D813259EA907E035A26976BCAE22208</t>
  </si>
  <si>
    <t>01035C1F563D813259EA907E035A26976BCAE22208</t>
  </si>
  <si>
    <t>PVC C.O(캡 죠임식)</t>
  </si>
  <si>
    <t>5C1F563D813259EA907E035A30F7CB19B46F7E</t>
  </si>
  <si>
    <t>01035C1F563D813259EA907E035A30F7CB19B46F7E</t>
  </si>
  <si>
    <t>바닥배수구,STS제</t>
  </si>
  <si>
    <t>∮75mm</t>
  </si>
  <si>
    <t>5B8E060BBB32A94F4397D15EC72740</t>
  </si>
  <si>
    <t>01035B8E060BBB32A94F4397D15EC72740</t>
  </si>
  <si>
    <t>D50, 콘크리트 150mm</t>
  </si>
  <si>
    <t>5B8E2654E93269A75FB2A5525D17A1</t>
  </si>
  <si>
    <t>01035B8E2654E93269A75FB2A5525D17A1</t>
  </si>
  <si>
    <t>A</t>
  </si>
  <si>
    <t>물가자료</t>
  </si>
  <si>
    <t>거래가격</t>
  </si>
  <si>
    <t>물가정보</t>
  </si>
  <si>
    <t>조사가격1</t>
  </si>
  <si>
    <t>조사가격2</t>
  </si>
  <si>
    <t>C</t>
  </si>
  <si>
    <t>이 Sheet는 수정하지 마십시요</t>
  </si>
  <si>
    <t>공사구분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</si>
  <si>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</si>
  <si>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</si>
  <si>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</si>
  <si>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</si>
  <si>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</si>
  <si>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</si>
  <si>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</si>
  <si>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</si>
  <si>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</si>
  <si>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</si>
  <si>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</si>
  <si>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</si>
  <si>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</si>
  <si>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</si>
  <si>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</si>
  <si>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</si>
  <si>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</si>
  <si>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</si>
  <si>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</si>
  <si>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</si>
  <si>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</si>
  <si>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</si>
  <si>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</si>
  <si>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</si>
  <si>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단가 순서</t>
  </si>
  <si>
    <t>코드</t>
  </si>
  <si>
    <t>공종구분명</t>
  </si>
  <si>
    <t>원가비목코드</t>
  </si>
  <si>
    <t>작 업 부 산 물</t>
  </si>
  <si>
    <t>A3</t>
  </si>
  <si>
    <t>운    반    비</t>
  </si>
  <si>
    <t>C1</t>
  </si>
  <si>
    <t>관 급 자 재 비</t>
  </si>
  <si>
    <t>DJ</t>
  </si>
  <si>
    <t>사 급 자 재 비</t>
  </si>
  <si>
    <t>D3</t>
  </si>
  <si>
    <t>폐기물처리</t>
  </si>
  <si>
    <t>CF</t>
  </si>
  <si>
    <t>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</si>
</sst>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"/>
  </numFmts>
  <fonts count="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0" xfId="0" quotePrefix="1" applyFont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0" fillId="0" borderId="1" xfId="0" quotePrefix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4" fillId="0" borderId="4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0" fillId="0" borderId="0" xfId="0" quotePrefix="1" applyAlignment="1">
      <alignment vertical="top"/>
    </xf>
    <xf numFmtId="0" fontId="0" fillId="0" borderId="0" xfId="0" applyAlignment="1">
      <alignment vertical="top"/>
    </xf>
    <xf numFmtId="0" fontId="4" fillId="0" borderId="4" xfId="0" quotePrefix="1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76" fontId="3" fillId="0" borderId="4" xfId="0" applyNumberFormat="1" applyFont="1" applyBorder="1" applyAlignment="1">
      <alignment vertical="center" wrapText="1"/>
    </xf>
    <xf numFmtId="0" fontId="0" fillId="0" borderId="4" xfId="0" quotePrefix="1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176" fontId="3" fillId="0" borderId="4" xfId="0" applyNumberFormat="1" applyFont="1" applyBorder="1" applyAlignment="1">
      <alignment vertical="top" wrapText="1"/>
    </xf>
    <xf numFmtId="0" fontId="4" fillId="0" borderId="4" xfId="0" quotePrefix="1" applyFont="1" applyBorder="1" applyAlignment="1">
      <alignment horizontal="center" vertical="center"/>
    </xf>
    <xf numFmtId="0" fontId="4" fillId="0" borderId="4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6"/>
  <sheetViews>
    <sheetView tabSelected="1" workbookViewId="0">
      <selection activeCell="A5" sqref="A5"/>
    </sheetView>
  </sheetViews>
  <sheetFormatPr defaultRowHeight="16.5" x14ac:dyDescent="0.3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20" ht="30" customHeight="1" x14ac:dyDescent="0.3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20" ht="30" customHeight="1" x14ac:dyDescent="0.3">
      <c r="A3" s="21" t="s">
        <v>2</v>
      </c>
      <c r="B3" s="21" t="s">
        <v>3</v>
      </c>
      <c r="C3" s="21" t="s">
        <v>4</v>
      </c>
      <c r="D3" s="21" t="s">
        <v>5</v>
      </c>
      <c r="E3" s="21" t="s">
        <v>6</v>
      </c>
      <c r="F3" s="21"/>
      <c r="G3" s="21" t="s">
        <v>9</v>
      </c>
      <c r="H3" s="21"/>
      <c r="I3" s="21" t="s">
        <v>10</v>
      </c>
      <c r="J3" s="21"/>
      <c r="K3" s="21" t="s">
        <v>11</v>
      </c>
      <c r="L3" s="21"/>
      <c r="M3" s="21" t="s">
        <v>12</v>
      </c>
      <c r="N3" s="23" t="s">
        <v>13</v>
      </c>
      <c r="O3" s="23" t="s">
        <v>14</v>
      </c>
      <c r="P3" s="23" t="s">
        <v>15</v>
      </c>
      <c r="Q3" s="23" t="s">
        <v>16</v>
      </c>
      <c r="R3" s="23" t="s">
        <v>17</v>
      </c>
      <c r="S3" s="23" t="s">
        <v>18</v>
      </c>
      <c r="T3" s="23" t="s">
        <v>19</v>
      </c>
    </row>
    <row r="4" spans="1:20" ht="30" customHeight="1" x14ac:dyDescent="0.3">
      <c r="A4" s="22"/>
      <c r="B4" s="22"/>
      <c r="C4" s="22"/>
      <c r="D4" s="22"/>
      <c r="E4" s="14" t="s">
        <v>7</v>
      </c>
      <c r="F4" s="14" t="s">
        <v>8</v>
      </c>
      <c r="G4" s="14" t="s">
        <v>7</v>
      </c>
      <c r="H4" s="14" t="s">
        <v>8</v>
      </c>
      <c r="I4" s="14" t="s">
        <v>7</v>
      </c>
      <c r="J4" s="14" t="s">
        <v>8</v>
      </c>
      <c r="K4" s="14" t="s">
        <v>7</v>
      </c>
      <c r="L4" s="14" t="s">
        <v>8</v>
      </c>
      <c r="M4" s="22"/>
      <c r="N4" s="23"/>
      <c r="O4" s="23"/>
      <c r="P4" s="23"/>
      <c r="Q4" s="23"/>
      <c r="R4" s="23"/>
      <c r="S4" s="23"/>
      <c r="T4" s="23"/>
    </row>
    <row r="5" spans="1:20" ht="30" customHeight="1" x14ac:dyDescent="0.3">
      <c r="A5" s="15" t="s">
        <v>51</v>
      </c>
      <c r="B5" s="15" t="s">
        <v>52</v>
      </c>
      <c r="C5" s="15" t="s">
        <v>52</v>
      </c>
      <c r="D5" s="16">
        <v>1</v>
      </c>
      <c r="E5" s="17">
        <f>F6+F7+F8</f>
        <v>0</v>
      </c>
      <c r="F5" s="17">
        <f>E5*D5</f>
        <v>0</v>
      </c>
      <c r="G5" s="17">
        <f>H6+H7+H8</f>
        <v>0</v>
      </c>
      <c r="H5" s="17">
        <f>G5*D5</f>
        <v>0</v>
      </c>
      <c r="I5" s="17">
        <f>J6+J7+J8</f>
        <v>0</v>
      </c>
      <c r="J5" s="17">
        <f>I5*D5</f>
        <v>0</v>
      </c>
      <c r="K5" s="17">
        <f t="shared" ref="K5:L8" si="0">E5+G5+I5</f>
        <v>0</v>
      </c>
      <c r="L5" s="17">
        <f t="shared" si="0"/>
        <v>0</v>
      </c>
      <c r="M5" s="15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11"/>
    </row>
    <row r="6" spans="1:20" ht="30" customHeight="1" x14ac:dyDescent="0.3">
      <c r="A6" s="15" t="s">
        <v>54</v>
      </c>
      <c r="B6" s="15" t="s">
        <v>52</v>
      </c>
      <c r="C6" s="15" t="s">
        <v>52</v>
      </c>
      <c r="D6" s="16">
        <v>1</v>
      </c>
      <c r="E6" s="17">
        <f>공종별내역서!F13</f>
        <v>0</v>
      </c>
      <c r="F6" s="17">
        <f>E6*D6</f>
        <v>0</v>
      </c>
      <c r="G6" s="17">
        <f>공종별내역서!H13</f>
        <v>0</v>
      </c>
      <c r="H6" s="17">
        <f>G6*D6</f>
        <v>0</v>
      </c>
      <c r="I6" s="17">
        <f>공종별내역서!J13</f>
        <v>0</v>
      </c>
      <c r="J6" s="17">
        <f>I6*D6</f>
        <v>0</v>
      </c>
      <c r="K6" s="17">
        <f t="shared" si="0"/>
        <v>0</v>
      </c>
      <c r="L6" s="17">
        <f t="shared" si="0"/>
        <v>0</v>
      </c>
      <c r="M6" s="15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11"/>
    </row>
    <row r="7" spans="1:20" ht="30" customHeight="1" x14ac:dyDescent="0.3">
      <c r="A7" s="15" t="s">
        <v>90</v>
      </c>
      <c r="B7" s="15" t="s">
        <v>52</v>
      </c>
      <c r="C7" s="15" t="s">
        <v>52</v>
      </c>
      <c r="D7" s="16">
        <v>1</v>
      </c>
      <c r="E7" s="17">
        <f>공종별내역서!F26</f>
        <v>0</v>
      </c>
      <c r="F7" s="17">
        <f>E7*D7</f>
        <v>0</v>
      </c>
      <c r="G7" s="17">
        <f>공종별내역서!H26</f>
        <v>0</v>
      </c>
      <c r="H7" s="17">
        <f>G7*D7</f>
        <v>0</v>
      </c>
      <c r="I7" s="17">
        <f>공종별내역서!J26</f>
        <v>0</v>
      </c>
      <c r="J7" s="17">
        <f>I7*D7</f>
        <v>0</v>
      </c>
      <c r="K7" s="17">
        <f t="shared" si="0"/>
        <v>0</v>
      </c>
      <c r="L7" s="17">
        <f t="shared" si="0"/>
        <v>0</v>
      </c>
      <c r="M7" s="15" t="s">
        <v>52</v>
      </c>
      <c r="N7" s="2" t="s">
        <v>91</v>
      </c>
      <c r="O7" s="2" t="s">
        <v>52</v>
      </c>
      <c r="P7" s="2" t="s">
        <v>53</v>
      </c>
      <c r="Q7" s="2" t="s">
        <v>52</v>
      </c>
      <c r="R7" s="3">
        <v>2</v>
      </c>
      <c r="S7" s="2" t="s">
        <v>52</v>
      </c>
      <c r="T7" s="11"/>
    </row>
    <row r="8" spans="1:20" ht="30" customHeight="1" x14ac:dyDescent="0.3">
      <c r="A8" s="15" t="s">
        <v>129</v>
      </c>
      <c r="B8" s="15" t="s">
        <v>52</v>
      </c>
      <c r="C8" s="15" t="s">
        <v>52</v>
      </c>
      <c r="D8" s="16">
        <v>1</v>
      </c>
      <c r="E8" s="17">
        <f>공종별내역서!F38</f>
        <v>0</v>
      </c>
      <c r="F8" s="17">
        <f>E8*D8</f>
        <v>0</v>
      </c>
      <c r="G8" s="17">
        <f>공종별내역서!H38</f>
        <v>0</v>
      </c>
      <c r="H8" s="17">
        <f>G8*D8</f>
        <v>0</v>
      </c>
      <c r="I8" s="17">
        <f>공종별내역서!J38</f>
        <v>0</v>
      </c>
      <c r="J8" s="17">
        <f>I8*D8</f>
        <v>0</v>
      </c>
      <c r="K8" s="17">
        <f t="shared" si="0"/>
        <v>0</v>
      </c>
      <c r="L8" s="17">
        <f t="shared" si="0"/>
        <v>0</v>
      </c>
      <c r="M8" s="15" t="s">
        <v>52</v>
      </c>
      <c r="N8" s="2" t="s">
        <v>130</v>
      </c>
      <c r="O8" s="2" t="s">
        <v>52</v>
      </c>
      <c r="P8" s="2" t="s">
        <v>53</v>
      </c>
      <c r="Q8" s="2" t="s">
        <v>52</v>
      </c>
      <c r="R8" s="3">
        <v>2</v>
      </c>
      <c r="S8" s="2" t="s">
        <v>52</v>
      </c>
      <c r="T8" s="11"/>
    </row>
    <row r="9" spans="1:20" ht="30" customHeight="1" x14ac:dyDescent="0.3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T9" s="10"/>
    </row>
    <row r="10" spans="1:20" ht="30" customHeight="1" x14ac:dyDescent="0.3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T10" s="10"/>
    </row>
    <row r="11" spans="1:20" ht="30" customHeight="1" x14ac:dyDescent="0.3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T11" s="10"/>
    </row>
    <row r="12" spans="1:20" ht="30" customHeight="1" x14ac:dyDescent="0.3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T12" s="10"/>
    </row>
    <row r="13" spans="1:20" ht="30" customHeight="1" x14ac:dyDescent="0.3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T13" s="10"/>
    </row>
    <row r="14" spans="1:20" ht="30" customHeight="1" x14ac:dyDescent="0.3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T14" s="10"/>
    </row>
    <row r="15" spans="1:20" ht="30" customHeight="1" x14ac:dyDescent="0.3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T15" s="10"/>
    </row>
    <row r="16" spans="1:20" ht="30" customHeight="1" x14ac:dyDescent="0.3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T16" s="10"/>
    </row>
    <row r="17" spans="1:20" ht="30" customHeight="1" x14ac:dyDescent="0.3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T17" s="10"/>
    </row>
    <row r="18" spans="1:20" ht="30" customHeight="1" x14ac:dyDescent="0.3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T18" s="10"/>
    </row>
    <row r="19" spans="1:20" ht="30" customHeight="1" x14ac:dyDescent="0.3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T19" s="10"/>
    </row>
    <row r="20" spans="1:20" ht="30" customHeight="1" x14ac:dyDescent="0.3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T20" s="10"/>
    </row>
    <row r="21" spans="1:20" ht="30" customHeight="1" x14ac:dyDescent="0.3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T21" s="10"/>
    </row>
    <row r="22" spans="1:20" ht="30" customHeight="1" x14ac:dyDescent="0.3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T22" s="10"/>
    </row>
    <row r="23" spans="1:20" ht="30" customHeight="1" x14ac:dyDescent="0.3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T23" s="10"/>
    </row>
    <row r="24" spans="1:20" ht="30" customHeight="1" x14ac:dyDescent="0.3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T24" s="10"/>
    </row>
    <row r="25" spans="1:20" ht="30" customHeight="1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T25" s="10"/>
    </row>
    <row r="26" spans="1:20" ht="30" customHeight="1" x14ac:dyDescent="0.3">
      <c r="A26" s="15" t="s">
        <v>88</v>
      </c>
      <c r="B26" s="16"/>
      <c r="C26" s="16"/>
      <c r="D26" s="16"/>
      <c r="E26" s="16"/>
      <c r="F26" s="17">
        <f>F5</f>
        <v>0</v>
      </c>
      <c r="G26" s="16"/>
      <c r="H26" s="17">
        <f>H5</f>
        <v>0</v>
      </c>
      <c r="I26" s="16"/>
      <c r="J26" s="17">
        <f>J5</f>
        <v>0</v>
      </c>
      <c r="K26" s="16"/>
      <c r="L26" s="17">
        <f>L5</f>
        <v>0</v>
      </c>
      <c r="M26" s="16"/>
      <c r="T26" s="10"/>
    </row>
  </sheetData>
  <mergeCells count="16">
    <mergeCell ref="Q3:Q4"/>
    <mergeCell ref="R3:R4"/>
    <mergeCell ref="S3:S4"/>
    <mergeCell ref="T3:T4"/>
    <mergeCell ref="I3:J3"/>
    <mergeCell ref="K3:L3"/>
    <mergeCell ref="M3:M4"/>
    <mergeCell ref="N3:N4"/>
    <mergeCell ref="O3:O4"/>
    <mergeCell ref="P3:P4"/>
    <mergeCell ref="G3:H3"/>
    <mergeCell ref="A3:A4"/>
    <mergeCell ref="B3:B4"/>
    <mergeCell ref="C3:C4"/>
    <mergeCell ref="D3:D4"/>
    <mergeCell ref="E3:F3"/>
  </mergeCells>
  <phoneticPr fontId="1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V38"/>
  <sheetViews>
    <sheetView topLeftCell="A6" workbookViewId="0">
      <selection activeCell="G32" sqref="G32"/>
    </sheetView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48" ht="30" customHeight="1" x14ac:dyDescent="0.3">
      <c r="A2" s="21" t="s">
        <v>2</v>
      </c>
      <c r="B2" s="21" t="s">
        <v>3</v>
      </c>
      <c r="C2" s="21" t="s">
        <v>4</v>
      </c>
      <c r="D2" s="21" t="s">
        <v>5</v>
      </c>
      <c r="E2" s="21" t="s">
        <v>6</v>
      </c>
      <c r="F2" s="21"/>
      <c r="G2" s="21" t="s">
        <v>9</v>
      </c>
      <c r="H2" s="21"/>
      <c r="I2" s="21" t="s">
        <v>10</v>
      </c>
      <c r="J2" s="21"/>
      <c r="K2" s="21" t="s">
        <v>11</v>
      </c>
      <c r="L2" s="21"/>
      <c r="M2" s="21" t="s">
        <v>12</v>
      </c>
      <c r="N2" s="23" t="s">
        <v>20</v>
      </c>
      <c r="O2" s="23" t="s">
        <v>14</v>
      </c>
      <c r="P2" s="23" t="s">
        <v>21</v>
      </c>
      <c r="Q2" s="23" t="s">
        <v>13</v>
      </c>
      <c r="R2" s="23" t="s">
        <v>22</v>
      </c>
      <c r="S2" s="23" t="s">
        <v>23</v>
      </c>
      <c r="T2" s="23" t="s">
        <v>24</v>
      </c>
      <c r="U2" s="23" t="s">
        <v>25</v>
      </c>
      <c r="V2" s="23" t="s">
        <v>26</v>
      </c>
      <c r="W2" s="23" t="s">
        <v>27</v>
      </c>
      <c r="X2" s="23" t="s">
        <v>28</v>
      </c>
      <c r="Y2" s="23" t="s">
        <v>29</v>
      </c>
      <c r="Z2" s="23" t="s">
        <v>30</v>
      </c>
      <c r="AA2" s="23" t="s">
        <v>31</v>
      </c>
      <c r="AB2" s="23" t="s">
        <v>32</v>
      </c>
      <c r="AC2" s="23" t="s">
        <v>33</v>
      </c>
      <c r="AD2" s="23" t="s">
        <v>34</v>
      </c>
      <c r="AE2" s="23" t="s">
        <v>35</v>
      </c>
      <c r="AF2" s="23" t="s">
        <v>36</v>
      </c>
      <c r="AG2" s="23" t="s">
        <v>37</v>
      </c>
      <c r="AH2" s="23" t="s">
        <v>38</v>
      </c>
      <c r="AI2" s="23" t="s">
        <v>39</v>
      </c>
      <c r="AJ2" s="23" t="s">
        <v>40</v>
      </c>
      <c r="AK2" s="23" t="s">
        <v>41</v>
      </c>
      <c r="AL2" s="23" t="s">
        <v>42</v>
      </c>
      <c r="AM2" s="23" t="s">
        <v>43</v>
      </c>
      <c r="AN2" s="23" t="s">
        <v>44</v>
      </c>
      <c r="AO2" s="23" t="s">
        <v>45</v>
      </c>
      <c r="AP2" s="23" t="s">
        <v>46</v>
      </c>
      <c r="AQ2" s="23" t="s">
        <v>47</v>
      </c>
      <c r="AR2" s="23" t="s">
        <v>48</v>
      </c>
      <c r="AS2" s="23" t="s">
        <v>16</v>
      </c>
      <c r="AT2" s="23" t="s">
        <v>17</v>
      </c>
      <c r="AU2" s="23" t="s">
        <v>49</v>
      </c>
      <c r="AV2" s="23" t="s">
        <v>50</v>
      </c>
    </row>
    <row r="3" spans="1:48" ht="30" customHeight="1" x14ac:dyDescent="0.3">
      <c r="A3" s="21"/>
      <c r="B3" s="21"/>
      <c r="C3" s="21"/>
      <c r="D3" s="21"/>
      <c r="E3" s="9" t="s">
        <v>7</v>
      </c>
      <c r="F3" s="9" t="s">
        <v>8</v>
      </c>
      <c r="G3" s="9" t="s">
        <v>7</v>
      </c>
      <c r="H3" s="9" t="s">
        <v>8</v>
      </c>
      <c r="I3" s="9" t="s">
        <v>7</v>
      </c>
      <c r="J3" s="9" t="s">
        <v>8</v>
      </c>
      <c r="K3" s="9" t="s">
        <v>7</v>
      </c>
      <c r="L3" s="9" t="s">
        <v>8</v>
      </c>
      <c r="M3" s="21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</row>
    <row r="4" spans="1:48" ht="30" customHeight="1" x14ac:dyDescent="0.3">
      <c r="A4" s="18" t="s">
        <v>54</v>
      </c>
      <c r="B4" s="18" t="s">
        <v>52</v>
      </c>
      <c r="C4" s="19"/>
      <c r="D4" s="19"/>
      <c r="E4" s="20"/>
      <c r="F4" s="20"/>
      <c r="G4" s="20"/>
      <c r="H4" s="20"/>
      <c r="I4" s="20"/>
      <c r="J4" s="20"/>
      <c r="K4" s="20"/>
      <c r="L4" s="20"/>
      <c r="M4" s="19"/>
      <c r="N4" s="13"/>
      <c r="O4" s="13"/>
      <c r="P4" s="13"/>
      <c r="Q4" s="12" t="s">
        <v>55</v>
      </c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</row>
    <row r="5" spans="1:48" ht="30" customHeight="1" x14ac:dyDescent="0.3">
      <c r="A5" s="15" t="s">
        <v>56</v>
      </c>
      <c r="B5" s="15" t="s">
        <v>57</v>
      </c>
      <c r="C5" s="15" t="s">
        <v>58</v>
      </c>
      <c r="D5" s="16">
        <v>1</v>
      </c>
      <c r="E5" s="17"/>
      <c r="F5" s="17">
        <f t="shared" ref="F5:F11" si="0">TRUNC(E5*D5, 0)</f>
        <v>0</v>
      </c>
      <c r="G5" s="17"/>
      <c r="H5" s="17">
        <f t="shared" ref="H5:H11" si="1">TRUNC(G5*D5, 0)</f>
        <v>0</v>
      </c>
      <c r="I5" s="17"/>
      <c r="J5" s="17">
        <f t="shared" ref="J5:J11" si="2">TRUNC(I5*D5, 0)</f>
        <v>0</v>
      </c>
      <c r="K5" s="17">
        <f t="shared" ref="K5:L11" si="3">TRUNC(E5+G5+I5, 0)</f>
        <v>0</v>
      </c>
      <c r="L5" s="17">
        <f t="shared" si="3"/>
        <v>0</v>
      </c>
      <c r="M5" s="15" t="s">
        <v>52</v>
      </c>
      <c r="N5" s="2" t="s">
        <v>59</v>
      </c>
      <c r="O5" s="2" t="s">
        <v>52</v>
      </c>
      <c r="P5" s="2" t="s">
        <v>52</v>
      </c>
      <c r="Q5" s="2" t="s">
        <v>55</v>
      </c>
      <c r="R5" s="2" t="s">
        <v>60</v>
      </c>
      <c r="S5" s="2" t="s">
        <v>61</v>
      </c>
      <c r="T5" s="2" t="s">
        <v>61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62</v>
      </c>
      <c r="AV5" s="3">
        <v>5</v>
      </c>
    </row>
    <row r="6" spans="1:48" ht="30" customHeight="1" x14ac:dyDescent="0.3">
      <c r="A6" s="15" t="s">
        <v>63</v>
      </c>
      <c r="B6" s="15" t="s">
        <v>64</v>
      </c>
      <c r="C6" s="15" t="s">
        <v>58</v>
      </c>
      <c r="D6" s="16">
        <v>1</v>
      </c>
      <c r="E6" s="17"/>
      <c r="F6" s="17">
        <f t="shared" si="0"/>
        <v>0</v>
      </c>
      <c r="G6" s="17"/>
      <c r="H6" s="17">
        <f t="shared" si="1"/>
        <v>0</v>
      </c>
      <c r="I6" s="17"/>
      <c r="J6" s="17">
        <f t="shared" si="2"/>
        <v>0</v>
      </c>
      <c r="K6" s="17">
        <f t="shared" si="3"/>
        <v>0</v>
      </c>
      <c r="L6" s="17">
        <f t="shared" si="3"/>
        <v>0</v>
      </c>
      <c r="M6" s="15" t="s">
        <v>65</v>
      </c>
      <c r="N6" s="2" t="s">
        <v>66</v>
      </c>
      <c r="O6" s="2" t="s">
        <v>52</v>
      </c>
      <c r="P6" s="2" t="s">
        <v>52</v>
      </c>
      <c r="Q6" s="2" t="s">
        <v>55</v>
      </c>
      <c r="R6" s="2" t="s">
        <v>60</v>
      </c>
      <c r="S6" s="2" t="s">
        <v>61</v>
      </c>
      <c r="T6" s="2" t="s">
        <v>61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67</v>
      </c>
      <c r="AV6" s="3">
        <v>6</v>
      </c>
    </row>
    <row r="7" spans="1:48" ht="30" customHeight="1" x14ac:dyDescent="0.3">
      <c r="A7" s="15" t="s">
        <v>68</v>
      </c>
      <c r="B7" s="15" t="s">
        <v>69</v>
      </c>
      <c r="C7" s="15" t="s">
        <v>70</v>
      </c>
      <c r="D7" s="16">
        <v>1</v>
      </c>
      <c r="E7" s="17"/>
      <c r="F7" s="17">
        <f t="shared" si="0"/>
        <v>0</v>
      </c>
      <c r="G7" s="17"/>
      <c r="H7" s="17">
        <f t="shared" si="1"/>
        <v>0</v>
      </c>
      <c r="I7" s="17"/>
      <c r="J7" s="17">
        <f t="shared" si="2"/>
        <v>0</v>
      </c>
      <c r="K7" s="17">
        <f t="shared" si="3"/>
        <v>0</v>
      </c>
      <c r="L7" s="17">
        <f t="shared" si="3"/>
        <v>0</v>
      </c>
      <c r="M7" s="15" t="s">
        <v>52</v>
      </c>
      <c r="N7" s="2" t="s">
        <v>71</v>
      </c>
      <c r="O7" s="2" t="s">
        <v>52</v>
      </c>
      <c r="P7" s="2" t="s">
        <v>52</v>
      </c>
      <c r="Q7" s="2" t="s">
        <v>55</v>
      </c>
      <c r="R7" s="2" t="s">
        <v>60</v>
      </c>
      <c r="S7" s="2" t="s">
        <v>61</v>
      </c>
      <c r="T7" s="2" t="s">
        <v>61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72</v>
      </c>
      <c r="AV7" s="3">
        <v>11</v>
      </c>
    </row>
    <row r="8" spans="1:48" ht="30" customHeight="1" x14ac:dyDescent="0.3">
      <c r="A8" s="15" t="s">
        <v>73</v>
      </c>
      <c r="B8" s="15" t="s">
        <v>74</v>
      </c>
      <c r="C8" s="15" t="s">
        <v>70</v>
      </c>
      <c r="D8" s="16">
        <v>1</v>
      </c>
      <c r="E8" s="17"/>
      <c r="F8" s="17">
        <f t="shared" si="0"/>
        <v>0</v>
      </c>
      <c r="G8" s="17"/>
      <c r="H8" s="17">
        <f t="shared" si="1"/>
        <v>0</v>
      </c>
      <c r="I8" s="17"/>
      <c r="J8" s="17">
        <f t="shared" si="2"/>
        <v>0</v>
      </c>
      <c r="K8" s="17">
        <f t="shared" si="3"/>
        <v>0</v>
      </c>
      <c r="L8" s="17">
        <f t="shared" si="3"/>
        <v>0</v>
      </c>
      <c r="M8" s="15" t="s">
        <v>52</v>
      </c>
      <c r="N8" s="2" t="s">
        <v>75</v>
      </c>
      <c r="O8" s="2" t="s">
        <v>52</v>
      </c>
      <c r="P8" s="2" t="s">
        <v>52</v>
      </c>
      <c r="Q8" s="2" t="s">
        <v>55</v>
      </c>
      <c r="R8" s="2" t="s">
        <v>60</v>
      </c>
      <c r="S8" s="2" t="s">
        <v>61</v>
      </c>
      <c r="T8" s="2" t="s">
        <v>61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76</v>
      </c>
      <c r="AV8" s="3">
        <v>7</v>
      </c>
    </row>
    <row r="9" spans="1:48" ht="30" customHeight="1" x14ac:dyDescent="0.3">
      <c r="A9" s="15" t="s">
        <v>77</v>
      </c>
      <c r="B9" s="15" t="s">
        <v>78</v>
      </c>
      <c r="C9" s="15" t="s">
        <v>70</v>
      </c>
      <c r="D9" s="16">
        <v>1</v>
      </c>
      <c r="E9" s="17"/>
      <c r="F9" s="17">
        <f t="shared" si="0"/>
        <v>0</v>
      </c>
      <c r="G9" s="17"/>
      <c r="H9" s="17">
        <f t="shared" si="1"/>
        <v>0</v>
      </c>
      <c r="I9" s="17"/>
      <c r="J9" s="17">
        <f t="shared" si="2"/>
        <v>0</v>
      </c>
      <c r="K9" s="17">
        <f t="shared" si="3"/>
        <v>0</v>
      </c>
      <c r="L9" s="17">
        <f t="shared" si="3"/>
        <v>0</v>
      </c>
      <c r="M9" s="15" t="s">
        <v>52</v>
      </c>
      <c r="N9" s="2" t="s">
        <v>79</v>
      </c>
      <c r="O9" s="2" t="s">
        <v>52</v>
      </c>
      <c r="P9" s="2" t="s">
        <v>52</v>
      </c>
      <c r="Q9" s="2" t="s">
        <v>55</v>
      </c>
      <c r="R9" s="2" t="s">
        <v>60</v>
      </c>
      <c r="S9" s="2" t="s">
        <v>61</v>
      </c>
      <c r="T9" s="2" t="s">
        <v>61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80</v>
      </c>
      <c r="AV9" s="3">
        <v>8</v>
      </c>
    </row>
    <row r="10" spans="1:48" ht="30" customHeight="1" x14ac:dyDescent="0.3">
      <c r="A10" s="15" t="s">
        <v>81</v>
      </c>
      <c r="B10" s="15" t="s">
        <v>78</v>
      </c>
      <c r="C10" s="15" t="s">
        <v>70</v>
      </c>
      <c r="D10" s="16">
        <v>1</v>
      </c>
      <c r="E10" s="17"/>
      <c r="F10" s="17">
        <f t="shared" si="0"/>
        <v>0</v>
      </c>
      <c r="G10" s="17"/>
      <c r="H10" s="17">
        <f t="shared" si="1"/>
        <v>0</v>
      </c>
      <c r="I10" s="17"/>
      <c r="J10" s="17">
        <f t="shared" si="2"/>
        <v>0</v>
      </c>
      <c r="K10" s="17">
        <f t="shared" si="3"/>
        <v>0</v>
      </c>
      <c r="L10" s="17">
        <f t="shared" si="3"/>
        <v>0</v>
      </c>
      <c r="M10" s="15" t="s">
        <v>52</v>
      </c>
      <c r="N10" s="2" t="s">
        <v>82</v>
      </c>
      <c r="O10" s="2" t="s">
        <v>52</v>
      </c>
      <c r="P10" s="2" t="s">
        <v>52</v>
      </c>
      <c r="Q10" s="2" t="s">
        <v>55</v>
      </c>
      <c r="R10" s="2" t="s">
        <v>60</v>
      </c>
      <c r="S10" s="2" t="s">
        <v>61</v>
      </c>
      <c r="T10" s="2" t="s">
        <v>61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83</v>
      </c>
      <c r="AV10" s="3">
        <v>9</v>
      </c>
    </row>
    <row r="11" spans="1:48" ht="30" customHeight="1" x14ac:dyDescent="0.3">
      <c r="A11" s="15" t="s">
        <v>84</v>
      </c>
      <c r="B11" s="15" t="s">
        <v>85</v>
      </c>
      <c r="C11" s="15" t="s">
        <v>70</v>
      </c>
      <c r="D11" s="16">
        <v>1</v>
      </c>
      <c r="E11" s="17"/>
      <c r="F11" s="17">
        <f t="shared" si="0"/>
        <v>0</v>
      </c>
      <c r="G11" s="17"/>
      <c r="H11" s="17">
        <f t="shared" si="1"/>
        <v>0</v>
      </c>
      <c r="I11" s="17"/>
      <c r="J11" s="17">
        <f t="shared" si="2"/>
        <v>0</v>
      </c>
      <c r="K11" s="17">
        <f t="shared" si="3"/>
        <v>0</v>
      </c>
      <c r="L11" s="17">
        <f t="shared" si="3"/>
        <v>0</v>
      </c>
      <c r="M11" s="15" t="s">
        <v>52</v>
      </c>
      <c r="N11" s="2" t="s">
        <v>86</v>
      </c>
      <c r="O11" s="2" t="s">
        <v>52</v>
      </c>
      <c r="P11" s="2" t="s">
        <v>52</v>
      </c>
      <c r="Q11" s="2" t="s">
        <v>55</v>
      </c>
      <c r="R11" s="2" t="s">
        <v>60</v>
      </c>
      <c r="S11" s="2" t="s">
        <v>61</v>
      </c>
      <c r="T11" s="2" t="s">
        <v>61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87</v>
      </c>
      <c r="AV11" s="3">
        <v>10</v>
      </c>
    </row>
    <row r="12" spans="1:48" ht="30" customHeight="1" x14ac:dyDescent="0.3">
      <c r="A12" s="16"/>
      <c r="B12" s="16"/>
      <c r="C12" s="16"/>
      <c r="D12" s="16"/>
      <c r="E12" s="17"/>
      <c r="F12" s="17"/>
      <c r="G12" s="17"/>
      <c r="H12" s="17"/>
      <c r="I12" s="17"/>
      <c r="J12" s="17"/>
      <c r="K12" s="17"/>
      <c r="L12" s="17"/>
      <c r="M12" s="16"/>
      <c r="Q12" s="1" t="s">
        <v>55</v>
      </c>
    </row>
    <row r="13" spans="1:48" ht="30" customHeight="1" x14ac:dyDescent="0.3">
      <c r="A13" s="15" t="s">
        <v>88</v>
      </c>
      <c r="B13" s="16"/>
      <c r="C13" s="16"/>
      <c r="D13" s="16"/>
      <c r="E13" s="17"/>
      <c r="F13" s="17">
        <f>SUMIF(Q5:Q12,"0101",F5:F12)</f>
        <v>0</v>
      </c>
      <c r="G13" s="17"/>
      <c r="H13" s="17">
        <f>SUMIF(Q5:Q12,"0101",H5:H12)</f>
        <v>0</v>
      </c>
      <c r="I13" s="17"/>
      <c r="J13" s="17">
        <f>SUMIF(Q5:Q12,"0101",J5:J12)</f>
        <v>0</v>
      </c>
      <c r="K13" s="17"/>
      <c r="L13" s="17">
        <f>SUMIF(Q5:Q12,"0101",L5:L12)</f>
        <v>0</v>
      </c>
      <c r="M13" s="16"/>
      <c r="N13" t="s">
        <v>89</v>
      </c>
    </row>
    <row r="14" spans="1:48" ht="30" customHeight="1" x14ac:dyDescent="0.3">
      <c r="A14" s="15" t="s">
        <v>90</v>
      </c>
      <c r="B14" s="15" t="s">
        <v>52</v>
      </c>
      <c r="C14" s="16"/>
      <c r="D14" s="16"/>
      <c r="E14" s="17"/>
      <c r="F14" s="17"/>
      <c r="G14" s="17"/>
      <c r="H14" s="17"/>
      <c r="I14" s="17"/>
      <c r="J14" s="17"/>
      <c r="K14" s="17"/>
      <c r="L14" s="17"/>
      <c r="M14" s="16"/>
      <c r="N14" s="3"/>
      <c r="O14" s="3"/>
      <c r="P14" s="3"/>
      <c r="Q14" s="2" t="s">
        <v>91</v>
      </c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</row>
    <row r="15" spans="1:48" ht="30" customHeight="1" x14ac:dyDescent="0.3">
      <c r="A15" s="15" t="s">
        <v>92</v>
      </c>
      <c r="B15" s="15" t="s">
        <v>93</v>
      </c>
      <c r="C15" s="15" t="s">
        <v>94</v>
      </c>
      <c r="D15" s="16">
        <v>20</v>
      </c>
      <c r="E15" s="17"/>
      <c r="F15" s="17">
        <f t="shared" ref="F15:F24" si="4">TRUNC(E15*D15, 0)</f>
        <v>0</v>
      </c>
      <c r="G15" s="17"/>
      <c r="H15" s="17">
        <f t="shared" ref="H15:H24" si="5">TRUNC(G15*D15, 0)</f>
        <v>0</v>
      </c>
      <c r="I15" s="17"/>
      <c r="J15" s="17">
        <f t="shared" ref="J15:J24" si="6">TRUNC(I15*D15, 0)</f>
        <v>0</v>
      </c>
      <c r="K15" s="17">
        <f t="shared" ref="K15:K24" si="7">TRUNC(E15+G15+I15, 0)</f>
        <v>0</v>
      </c>
      <c r="L15" s="17">
        <f t="shared" ref="L15:L24" si="8">TRUNC(F15+H15+J15, 0)</f>
        <v>0</v>
      </c>
      <c r="M15" s="15" t="s">
        <v>52</v>
      </c>
      <c r="N15" s="2" t="s">
        <v>95</v>
      </c>
      <c r="O15" s="2" t="s">
        <v>52</v>
      </c>
      <c r="P15" s="2" t="s">
        <v>52</v>
      </c>
      <c r="Q15" s="2" t="s">
        <v>91</v>
      </c>
      <c r="R15" s="2" t="s">
        <v>60</v>
      </c>
      <c r="S15" s="2" t="s">
        <v>61</v>
      </c>
      <c r="T15" s="2" t="s">
        <v>61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52</v>
      </c>
      <c r="AS15" s="2" t="s">
        <v>52</v>
      </c>
      <c r="AT15" s="3"/>
      <c r="AU15" s="2" t="s">
        <v>96</v>
      </c>
      <c r="AV15" s="3">
        <v>12</v>
      </c>
    </row>
    <row r="16" spans="1:48" ht="30" customHeight="1" x14ac:dyDescent="0.3">
      <c r="A16" s="15" t="s">
        <v>97</v>
      </c>
      <c r="B16" s="15" t="s">
        <v>93</v>
      </c>
      <c r="C16" s="15" t="s">
        <v>94</v>
      </c>
      <c r="D16" s="16">
        <v>8</v>
      </c>
      <c r="E16" s="17"/>
      <c r="F16" s="17">
        <f t="shared" si="4"/>
        <v>0</v>
      </c>
      <c r="G16" s="17"/>
      <c r="H16" s="17">
        <f t="shared" si="5"/>
        <v>0</v>
      </c>
      <c r="I16" s="17"/>
      <c r="J16" s="17">
        <f t="shared" si="6"/>
        <v>0</v>
      </c>
      <c r="K16" s="17">
        <f t="shared" si="7"/>
        <v>0</v>
      </c>
      <c r="L16" s="17">
        <f t="shared" si="8"/>
        <v>0</v>
      </c>
      <c r="M16" s="15" t="s">
        <v>52</v>
      </c>
      <c r="N16" s="2" t="s">
        <v>98</v>
      </c>
      <c r="O16" s="2" t="s">
        <v>52</v>
      </c>
      <c r="P16" s="2" t="s">
        <v>52</v>
      </c>
      <c r="Q16" s="2" t="s">
        <v>91</v>
      </c>
      <c r="R16" s="2" t="s">
        <v>60</v>
      </c>
      <c r="S16" s="2" t="s">
        <v>61</v>
      </c>
      <c r="T16" s="2" t="s">
        <v>61</v>
      </c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2" t="s">
        <v>52</v>
      </c>
      <c r="AS16" s="2" t="s">
        <v>52</v>
      </c>
      <c r="AT16" s="3"/>
      <c r="AU16" s="2" t="s">
        <v>99</v>
      </c>
      <c r="AV16" s="3">
        <v>13</v>
      </c>
    </row>
    <row r="17" spans="1:48" ht="30" customHeight="1" x14ac:dyDescent="0.3">
      <c r="A17" s="15" t="s">
        <v>100</v>
      </c>
      <c r="B17" s="15" t="s">
        <v>101</v>
      </c>
      <c r="C17" s="15" t="s">
        <v>70</v>
      </c>
      <c r="D17" s="16">
        <v>4</v>
      </c>
      <c r="E17" s="17"/>
      <c r="F17" s="17">
        <f t="shared" si="4"/>
        <v>0</v>
      </c>
      <c r="G17" s="17"/>
      <c r="H17" s="17">
        <f t="shared" si="5"/>
        <v>0</v>
      </c>
      <c r="I17" s="17"/>
      <c r="J17" s="17">
        <f t="shared" si="6"/>
        <v>0</v>
      </c>
      <c r="K17" s="17">
        <f t="shared" si="7"/>
        <v>0</v>
      </c>
      <c r="L17" s="17">
        <f t="shared" si="8"/>
        <v>0</v>
      </c>
      <c r="M17" s="15" t="s">
        <v>52</v>
      </c>
      <c r="N17" s="2" t="s">
        <v>102</v>
      </c>
      <c r="O17" s="2" t="s">
        <v>52</v>
      </c>
      <c r="P17" s="2" t="s">
        <v>52</v>
      </c>
      <c r="Q17" s="2" t="s">
        <v>91</v>
      </c>
      <c r="R17" s="2" t="s">
        <v>61</v>
      </c>
      <c r="S17" s="2" t="s">
        <v>61</v>
      </c>
      <c r="T17" s="2" t="s">
        <v>60</v>
      </c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2" t="s">
        <v>52</v>
      </c>
      <c r="AS17" s="2" t="s">
        <v>52</v>
      </c>
      <c r="AT17" s="3"/>
      <c r="AU17" s="2" t="s">
        <v>103</v>
      </c>
      <c r="AV17" s="3">
        <v>14</v>
      </c>
    </row>
    <row r="18" spans="1:48" ht="30" customHeight="1" x14ac:dyDescent="0.3">
      <c r="A18" s="15" t="s">
        <v>100</v>
      </c>
      <c r="B18" s="15" t="s">
        <v>104</v>
      </c>
      <c r="C18" s="15" t="s">
        <v>70</v>
      </c>
      <c r="D18" s="16">
        <v>8</v>
      </c>
      <c r="E18" s="17"/>
      <c r="F18" s="17">
        <f t="shared" si="4"/>
        <v>0</v>
      </c>
      <c r="G18" s="17"/>
      <c r="H18" s="17">
        <f t="shared" si="5"/>
        <v>0</v>
      </c>
      <c r="I18" s="17"/>
      <c r="J18" s="17">
        <f t="shared" si="6"/>
        <v>0</v>
      </c>
      <c r="K18" s="17">
        <f t="shared" si="7"/>
        <v>0</v>
      </c>
      <c r="L18" s="17">
        <f t="shared" si="8"/>
        <v>0</v>
      </c>
      <c r="M18" s="15" t="s">
        <v>52</v>
      </c>
      <c r="N18" s="2" t="s">
        <v>105</v>
      </c>
      <c r="O18" s="2" t="s">
        <v>52</v>
      </c>
      <c r="P18" s="2" t="s">
        <v>52</v>
      </c>
      <c r="Q18" s="2" t="s">
        <v>91</v>
      </c>
      <c r="R18" s="2" t="s">
        <v>61</v>
      </c>
      <c r="S18" s="2" t="s">
        <v>61</v>
      </c>
      <c r="T18" s="2" t="s">
        <v>60</v>
      </c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2" t="s">
        <v>52</v>
      </c>
      <c r="AS18" s="2" t="s">
        <v>52</v>
      </c>
      <c r="AT18" s="3"/>
      <c r="AU18" s="2" t="s">
        <v>106</v>
      </c>
      <c r="AV18" s="3">
        <v>15</v>
      </c>
    </row>
    <row r="19" spans="1:48" ht="30" customHeight="1" x14ac:dyDescent="0.3">
      <c r="A19" s="15" t="s">
        <v>100</v>
      </c>
      <c r="B19" s="15" t="s">
        <v>107</v>
      </c>
      <c r="C19" s="15" t="s">
        <v>70</v>
      </c>
      <c r="D19" s="16">
        <v>1</v>
      </c>
      <c r="E19" s="17"/>
      <c r="F19" s="17">
        <f t="shared" si="4"/>
        <v>0</v>
      </c>
      <c r="G19" s="17"/>
      <c r="H19" s="17">
        <f t="shared" si="5"/>
        <v>0</v>
      </c>
      <c r="I19" s="17"/>
      <c r="J19" s="17">
        <f t="shared" si="6"/>
        <v>0</v>
      </c>
      <c r="K19" s="17">
        <f t="shared" si="7"/>
        <v>0</v>
      </c>
      <c r="L19" s="17">
        <f t="shared" si="8"/>
        <v>0</v>
      </c>
      <c r="M19" s="15" t="s">
        <v>52</v>
      </c>
      <c r="N19" s="2" t="s">
        <v>108</v>
      </c>
      <c r="O19" s="2" t="s">
        <v>52</v>
      </c>
      <c r="P19" s="2" t="s">
        <v>52</v>
      </c>
      <c r="Q19" s="2" t="s">
        <v>91</v>
      </c>
      <c r="R19" s="2" t="s">
        <v>61</v>
      </c>
      <c r="S19" s="2" t="s">
        <v>61</v>
      </c>
      <c r="T19" s="2" t="s">
        <v>60</v>
      </c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2" t="s">
        <v>52</v>
      </c>
      <c r="AS19" s="2" t="s">
        <v>52</v>
      </c>
      <c r="AT19" s="3"/>
      <c r="AU19" s="2" t="s">
        <v>109</v>
      </c>
      <c r="AV19" s="3">
        <v>16</v>
      </c>
    </row>
    <row r="20" spans="1:48" ht="30" customHeight="1" x14ac:dyDescent="0.3">
      <c r="A20" s="15" t="s">
        <v>100</v>
      </c>
      <c r="B20" s="15" t="s">
        <v>110</v>
      </c>
      <c r="C20" s="15" t="s">
        <v>70</v>
      </c>
      <c r="D20" s="16">
        <v>2</v>
      </c>
      <c r="E20" s="17"/>
      <c r="F20" s="17">
        <f t="shared" si="4"/>
        <v>0</v>
      </c>
      <c r="G20" s="17"/>
      <c r="H20" s="17">
        <f t="shared" si="5"/>
        <v>0</v>
      </c>
      <c r="I20" s="17"/>
      <c r="J20" s="17">
        <f t="shared" si="6"/>
        <v>0</v>
      </c>
      <c r="K20" s="17">
        <f t="shared" si="7"/>
        <v>0</v>
      </c>
      <c r="L20" s="17">
        <f t="shared" si="8"/>
        <v>0</v>
      </c>
      <c r="M20" s="15" t="s">
        <v>52</v>
      </c>
      <c r="N20" s="2" t="s">
        <v>111</v>
      </c>
      <c r="O20" s="2" t="s">
        <v>52</v>
      </c>
      <c r="P20" s="2" t="s">
        <v>52</v>
      </c>
      <c r="Q20" s="2" t="s">
        <v>91</v>
      </c>
      <c r="R20" s="2" t="s">
        <v>61</v>
      </c>
      <c r="S20" s="2" t="s">
        <v>61</v>
      </c>
      <c r="T20" s="2" t="s">
        <v>60</v>
      </c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2" t="s">
        <v>52</v>
      </c>
      <c r="AS20" s="2" t="s">
        <v>52</v>
      </c>
      <c r="AT20" s="3"/>
      <c r="AU20" s="2" t="s">
        <v>112</v>
      </c>
      <c r="AV20" s="3">
        <v>17</v>
      </c>
    </row>
    <row r="21" spans="1:48" ht="30" customHeight="1" x14ac:dyDescent="0.3">
      <c r="A21" s="15" t="s">
        <v>113</v>
      </c>
      <c r="B21" s="15" t="s">
        <v>114</v>
      </c>
      <c r="C21" s="15" t="s">
        <v>115</v>
      </c>
      <c r="D21" s="16">
        <v>15</v>
      </c>
      <c r="E21" s="17"/>
      <c r="F21" s="17">
        <f t="shared" si="4"/>
        <v>0</v>
      </c>
      <c r="G21" s="17"/>
      <c r="H21" s="17">
        <f t="shared" si="5"/>
        <v>0</v>
      </c>
      <c r="I21" s="17"/>
      <c r="J21" s="17">
        <f t="shared" si="6"/>
        <v>0</v>
      </c>
      <c r="K21" s="17">
        <f t="shared" si="7"/>
        <v>0</v>
      </c>
      <c r="L21" s="17">
        <f t="shared" si="8"/>
        <v>0</v>
      </c>
      <c r="M21" s="15" t="s">
        <v>52</v>
      </c>
      <c r="N21" s="2" t="s">
        <v>116</v>
      </c>
      <c r="O21" s="2" t="s">
        <v>52</v>
      </c>
      <c r="P21" s="2" t="s">
        <v>52</v>
      </c>
      <c r="Q21" s="2" t="s">
        <v>91</v>
      </c>
      <c r="R21" s="2" t="s">
        <v>60</v>
      </c>
      <c r="S21" s="2" t="s">
        <v>61</v>
      </c>
      <c r="T21" s="2" t="s">
        <v>61</v>
      </c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2" t="s">
        <v>52</v>
      </c>
      <c r="AS21" s="2" t="s">
        <v>52</v>
      </c>
      <c r="AT21" s="3"/>
      <c r="AU21" s="2" t="s">
        <v>117</v>
      </c>
      <c r="AV21" s="3">
        <v>18</v>
      </c>
    </row>
    <row r="22" spans="1:48" ht="30" customHeight="1" x14ac:dyDescent="0.3">
      <c r="A22" s="15" t="s">
        <v>118</v>
      </c>
      <c r="B22" s="15" t="s">
        <v>119</v>
      </c>
      <c r="C22" s="15" t="s">
        <v>94</v>
      </c>
      <c r="D22" s="16">
        <v>23</v>
      </c>
      <c r="E22" s="17"/>
      <c r="F22" s="17">
        <f t="shared" si="4"/>
        <v>0</v>
      </c>
      <c r="G22" s="17"/>
      <c r="H22" s="17">
        <f t="shared" si="5"/>
        <v>0</v>
      </c>
      <c r="I22" s="17"/>
      <c r="J22" s="17">
        <f t="shared" si="6"/>
        <v>0</v>
      </c>
      <c r="K22" s="17">
        <f t="shared" si="7"/>
        <v>0</v>
      </c>
      <c r="L22" s="17">
        <f t="shared" si="8"/>
        <v>0</v>
      </c>
      <c r="M22" s="15" t="s">
        <v>52</v>
      </c>
      <c r="N22" s="2" t="s">
        <v>120</v>
      </c>
      <c r="O22" s="2" t="s">
        <v>52</v>
      </c>
      <c r="P22" s="2" t="s">
        <v>52</v>
      </c>
      <c r="Q22" s="2" t="s">
        <v>91</v>
      </c>
      <c r="R22" s="2" t="s">
        <v>60</v>
      </c>
      <c r="S22" s="2" t="s">
        <v>61</v>
      </c>
      <c r="T22" s="2" t="s">
        <v>61</v>
      </c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2" t="s">
        <v>52</v>
      </c>
      <c r="AS22" s="2" t="s">
        <v>52</v>
      </c>
      <c r="AT22" s="3"/>
      <c r="AU22" s="2" t="s">
        <v>121</v>
      </c>
      <c r="AV22" s="3">
        <v>19</v>
      </c>
    </row>
    <row r="23" spans="1:48" ht="30" customHeight="1" x14ac:dyDescent="0.3">
      <c r="A23" s="15" t="s">
        <v>118</v>
      </c>
      <c r="B23" s="15" t="s">
        <v>122</v>
      </c>
      <c r="C23" s="15" t="s">
        <v>94</v>
      </c>
      <c r="D23" s="16">
        <v>5</v>
      </c>
      <c r="E23" s="17"/>
      <c r="F23" s="17">
        <f t="shared" si="4"/>
        <v>0</v>
      </c>
      <c r="G23" s="17"/>
      <c r="H23" s="17">
        <f t="shared" si="5"/>
        <v>0</v>
      </c>
      <c r="I23" s="17"/>
      <c r="J23" s="17">
        <f t="shared" si="6"/>
        <v>0</v>
      </c>
      <c r="K23" s="17">
        <f t="shared" si="7"/>
        <v>0</v>
      </c>
      <c r="L23" s="17">
        <f t="shared" si="8"/>
        <v>0</v>
      </c>
      <c r="M23" s="15" t="s">
        <v>52</v>
      </c>
      <c r="N23" s="2" t="s">
        <v>123</v>
      </c>
      <c r="O23" s="2" t="s">
        <v>52</v>
      </c>
      <c r="P23" s="2" t="s">
        <v>52</v>
      </c>
      <c r="Q23" s="2" t="s">
        <v>91</v>
      </c>
      <c r="R23" s="2" t="s">
        <v>60</v>
      </c>
      <c r="S23" s="2" t="s">
        <v>61</v>
      </c>
      <c r="T23" s="2" t="s">
        <v>61</v>
      </c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2" t="s">
        <v>52</v>
      </c>
      <c r="AS23" s="2" t="s">
        <v>52</v>
      </c>
      <c r="AT23" s="3"/>
      <c r="AU23" s="2" t="s">
        <v>124</v>
      </c>
      <c r="AV23" s="3">
        <v>20</v>
      </c>
    </row>
    <row r="24" spans="1:48" ht="30" customHeight="1" x14ac:dyDescent="0.3">
      <c r="A24" s="15" t="s">
        <v>125</v>
      </c>
      <c r="B24" s="15" t="s">
        <v>126</v>
      </c>
      <c r="C24" s="15" t="s">
        <v>115</v>
      </c>
      <c r="D24" s="16">
        <v>3</v>
      </c>
      <c r="E24" s="17"/>
      <c r="F24" s="17">
        <f t="shared" si="4"/>
        <v>0</v>
      </c>
      <c r="G24" s="17"/>
      <c r="H24" s="17">
        <f t="shared" si="5"/>
        <v>0</v>
      </c>
      <c r="I24" s="17"/>
      <c r="J24" s="17">
        <f t="shared" si="6"/>
        <v>0</v>
      </c>
      <c r="K24" s="17">
        <f t="shared" si="7"/>
        <v>0</v>
      </c>
      <c r="L24" s="17">
        <f t="shared" si="8"/>
        <v>0</v>
      </c>
      <c r="M24" s="15" t="s">
        <v>52</v>
      </c>
      <c r="N24" s="2" t="s">
        <v>127</v>
      </c>
      <c r="O24" s="2" t="s">
        <v>52</v>
      </c>
      <c r="P24" s="2" t="s">
        <v>52</v>
      </c>
      <c r="Q24" s="2" t="s">
        <v>91</v>
      </c>
      <c r="R24" s="2" t="s">
        <v>60</v>
      </c>
      <c r="S24" s="2" t="s">
        <v>61</v>
      </c>
      <c r="T24" s="2" t="s">
        <v>61</v>
      </c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2" t="s">
        <v>52</v>
      </c>
      <c r="AS24" s="2" t="s">
        <v>52</v>
      </c>
      <c r="AT24" s="3"/>
      <c r="AU24" s="2" t="s">
        <v>128</v>
      </c>
      <c r="AV24" s="3">
        <v>21</v>
      </c>
    </row>
    <row r="25" spans="1:48" ht="30" customHeight="1" x14ac:dyDescent="0.3">
      <c r="A25" s="16"/>
      <c r="B25" s="16"/>
      <c r="C25" s="16"/>
      <c r="D25" s="16"/>
      <c r="E25" s="17"/>
      <c r="F25" s="17"/>
      <c r="G25" s="17"/>
      <c r="H25" s="17"/>
      <c r="I25" s="17"/>
      <c r="J25" s="17"/>
      <c r="K25" s="17"/>
      <c r="L25" s="17"/>
      <c r="M25" s="16"/>
      <c r="Q25" s="1" t="s">
        <v>91</v>
      </c>
    </row>
    <row r="26" spans="1:48" ht="30" customHeight="1" x14ac:dyDescent="0.3">
      <c r="A26" s="15" t="s">
        <v>88</v>
      </c>
      <c r="B26" s="16"/>
      <c r="C26" s="16"/>
      <c r="D26" s="16"/>
      <c r="E26" s="17"/>
      <c r="F26" s="17">
        <f>SUMIF(Q15:Q25,"0102",F15:F25)</f>
        <v>0</v>
      </c>
      <c r="G26" s="17"/>
      <c r="H26" s="17">
        <f>SUMIF(Q15:Q25,"0102",H15:H25)</f>
        <v>0</v>
      </c>
      <c r="I26" s="17"/>
      <c r="J26" s="17">
        <f>SUMIF(Q15:Q25,"0102",J15:J25)</f>
        <v>0</v>
      </c>
      <c r="K26" s="17"/>
      <c r="L26" s="17">
        <f>SUMIF(Q15:Q25,"0102",L15:L25)</f>
        <v>0</v>
      </c>
      <c r="M26" s="16"/>
      <c r="N26" t="s">
        <v>89</v>
      </c>
    </row>
    <row r="27" spans="1:48" ht="30" customHeight="1" x14ac:dyDescent="0.3">
      <c r="A27" s="15" t="s">
        <v>129</v>
      </c>
      <c r="B27" s="15" t="s">
        <v>52</v>
      </c>
      <c r="C27" s="16"/>
      <c r="D27" s="16"/>
      <c r="E27" s="17"/>
      <c r="F27" s="17"/>
      <c r="G27" s="17"/>
      <c r="H27" s="17"/>
      <c r="I27" s="17"/>
      <c r="J27" s="17"/>
      <c r="K27" s="17"/>
      <c r="L27" s="17"/>
      <c r="M27" s="16"/>
      <c r="N27" s="3"/>
      <c r="O27" s="3"/>
      <c r="P27" s="3"/>
      <c r="Q27" s="2" t="s">
        <v>130</v>
      </c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</row>
    <row r="28" spans="1:48" ht="30" customHeight="1" x14ac:dyDescent="0.3">
      <c r="A28" s="15" t="s">
        <v>131</v>
      </c>
      <c r="B28" s="15" t="s">
        <v>132</v>
      </c>
      <c r="C28" s="15" t="s">
        <v>94</v>
      </c>
      <c r="D28" s="16">
        <v>15</v>
      </c>
      <c r="E28" s="17"/>
      <c r="F28" s="17">
        <f t="shared" ref="F28:F36" si="9">TRUNC(E28*D28, 0)</f>
        <v>0</v>
      </c>
      <c r="G28" s="17"/>
      <c r="H28" s="17">
        <f t="shared" ref="H28:H36" si="10">TRUNC(G28*D28, 0)</f>
        <v>0</v>
      </c>
      <c r="I28" s="17"/>
      <c r="J28" s="17">
        <f t="shared" ref="J28:J36" si="11">TRUNC(I28*D28, 0)</f>
        <v>0</v>
      </c>
      <c r="K28" s="17">
        <f t="shared" ref="K28:K36" si="12">TRUNC(E28+G28+I28, 0)</f>
        <v>0</v>
      </c>
      <c r="L28" s="17">
        <f t="shared" ref="L28:L36" si="13">TRUNC(F28+H28+J28, 0)</f>
        <v>0</v>
      </c>
      <c r="M28" s="15" t="s">
        <v>52</v>
      </c>
      <c r="N28" s="2" t="s">
        <v>133</v>
      </c>
      <c r="O28" s="2" t="s">
        <v>52</v>
      </c>
      <c r="P28" s="2" t="s">
        <v>52</v>
      </c>
      <c r="Q28" s="2" t="s">
        <v>130</v>
      </c>
      <c r="R28" s="2" t="s">
        <v>60</v>
      </c>
      <c r="S28" s="2" t="s">
        <v>61</v>
      </c>
      <c r="T28" s="2" t="s">
        <v>61</v>
      </c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2" t="s">
        <v>52</v>
      </c>
      <c r="AS28" s="2" t="s">
        <v>52</v>
      </c>
      <c r="AT28" s="3"/>
      <c r="AU28" s="2" t="s">
        <v>134</v>
      </c>
      <c r="AV28" s="3">
        <v>22</v>
      </c>
    </row>
    <row r="29" spans="1:48" ht="30" customHeight="1" x14ac:dyDescent="0.3">
      <c r="A29" s="15" t="s">
        <v>135</v>
      </c>
      <c r="B29" s="15" t="s">
        <v>132</v>
      </c>
      <c r="C29" s="15" t="s">
        <v>94</v>
      </c>
      <c r="D29" s="16">
        <v>9</v>
      </c>
      <c r="E29" s="17"/>
      <c r="F29" s="17">
        <f t="shared" si="9"/>
        <v>0</v>
      </c>
      <c r="G29" s="17"/>
      <c r="H29" s="17">
        <f t="shared" si="10"/>
        <v>0</v>
      </c>
      <c r="I29" s="17"/>
      <c r="J29" s="17">
        <f t="shared" si="11"/>
        <v>0</v>
      </c>
      <c r="K29" s="17">
        <f t="shared" si="12"/>
        <v>0</v>
      </c>
      <c r="L29" s="17">
        <f t="shared" si="13"/>
        <v>0</v>
      </c>
      <c r="M29" s="15" t="s">
        <v>52</v>
      </c>
      <c r="N29" s="2" t="s">
        <v>136</v>
      </c>
      <c r="O29" s="2" t="s">
        <v>52</v>
      </c>
      <c r="P29" s="2" t="s">
        <v>52</v>
      </c>
      <c r="Q29" s="2" t="s">
        <v>130</v>
      </c>
      <c r="R29" s="2" t="s">
        <v>60</v>
      </c>
      <c r="S29" s="2" t="s">
        <v>61</v>
      </c>
      <c r="T29" s="2" t="s">
        <v>61</v>
      </c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2" t="s">
        <v>52</v>
      </c>
      <c r="AS29" s="2" t="s">
        <v>52</v>
      </c>
      <c r="AT29" s="3"/>
      <c r="AU29" s="2" t="s">
        <v>137</v>
      </c>
      <c r="AV29" s="3">
        <v>23</v>
      </c>
    </row>
    <row r="30" spans="1:48" ht="30" customHeight="1" x14ac:dyDescent="0.3">
      <c r="A30" s="15" t="s">
        <v>138</v>
      </c>
      <c r="B30" s="15" t="s">
        <v>139</v>
      </c>
      <c r="C30" s="15" t="s">
        <v>70</v>
      </c>
      <c r="D30" s="16">
        <v>3</v>
      </c>
      <c r="E30" s="17"/>
      <c r="F30" s="17">
        <f t="shared" si="9"/>
        <v>0</v>
      </c>
      <c r="G30" s="17"/>
      <c r="H30" s="17">
        <f t="shared" si="10"/>
        <v>0</v>
      </c>
      <c r="I30" s="17"/>
      <c r="J30" s="17">
        <f t="shared" si="11"/>
        <v>0</v>
      </c>
      <c r="K30" s="17">
        <f t="shared" si="12"/>
        <v>0</v>
      </c>
      <c r="L30" s="17">
        <f t="shared" si="13"/>
        <v>0</v>
      </c>
      <c r="M30" s="15" t="s">
        <v>52</v>
      </c>
      <c r="N30" s="2" t="s">
        <v>140</v>
      </c>
      <c r="O30" s="2" t="s">
        <v>52</v>
      </c>
      <c r="P30" s="2" t="s">
        <v>52</v>
      </c>
      <c r="Q30" s="2" t="s">
        <v>130</v>
      </c>
      <c r="R30" s="2" t="s">
        <v>61</v>
      </c>
      <c r="S30" s="2" t="s">
        <v>61</v>
      </c>
      <c r="T30" s="2" t="s">
        <v>60</v>
      </c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2" t="s">
        <v>52</v>
      </c>
      <c r="AS30" s="2" t="s">
        <v>52</v>
      </c>
      <c r="AT30" s="3"/>
      <c r="AU30" s="2" t="s">
        <v>141</v>
      </c>
      <c r="AV30" s="3">
        <v>24</v>
      </c>
    </row>
    <row r="31" spans="1:48" ht="30" customHeight="1" x14ac:dyDescent="0.3">
      <c r="A31" s="15" t="s">
        <v>142</v>
      </c>
      <c r="B31" s="15" t="s">
        <v>143</v>
      </c>
      <c r="C31" s="15" t="s">
        <v>70</v>
      </c>
      <c r="D31" s="16">
        <v>1</v>
      </c>
      <c r="E31" s="17"/>
      <c r="F31" s="17">
        <f t="shared" si="9"/>
        <v>0</v>
      </c>
      <c r="G31" s="17"/>
      <c r="H31" s="17">
        <f t="shared" si="10"/>
        <v>0</v>
      </c>
      <c r="I31" s="17"/>
      <c r="J31" s="17">
        <f t="shared" si="11"/>
        <v>0</v>
      </c>
      <c r="K31" s="17">
        <f t="shared" si="12"/>
        <v>0</v>
      </c>
      <c r="L31" s="17">
        <f t="shared" si="13"/>
        <v>0</v>
      </c>
      <c r="M31" s="15" t="s">
        <v>52</v>
      </c>
      <c r="N31" s="2" t="s">
        <v>144</v>
      </c>
      <c r="O31" s="2" t="s">
        <v>52</v>
      </c>
      <c r="P31" s="2" t="s">
        <v>52</v>
      </c>
      <c r="Q31" s="2" t="s">
        <v>130</v>
      </c>
      <c r="R31" s="2" t="s">
        <v>61</v>
      </c>
      <c r="S31" s="2" t="s">
        <v>61</v>
      </c>
      <c r="T31" s="2" t="s">
        <v>60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145</v>
      </c>
      <c r="AV31" s="3">
        <v>25</v>
      </c>
    </row>
    <row r="32" spans="1:48" ht="30" customHeight="1" x14ac:dyDescent="0.3">
      <c r="A32" s="15" t="s">
        <v>146</v>
      </c>
      <c r="B32" s="15" t="s">
        <v>139</v>
      </c>
      <c r="C32" s="15" t="s">
        <v>70</v>
      </c>
      <c r="D32" s="16">
        <v>2</v>
      </c>
      <c r="E32" s="17"/>
      <c r="F32" s="17">
        <f t="shared" si="9"/>
        <v>0</v>
      </c>
      <c r="G32" s="17"/>
      <c r="H32" s="17">
        <f t="shared" si="10"/>
        <v>0</v>
      </c>
      <c r="I32" s="17"/>
      <c r="J32" s="17">
        <f t="shared" si="11"/>
        <v>0</v>
      </c>
      <c r="K32" s="17">
        <f t="shared" si="12"/>
        <v>0</v>
      </c>
      <c r="L32" s="17">
        <f t="shared" si="13"/>
        <v>0</v>
      </c>
      <c r="M32" s="15" t="s">
        <v>52</v>
      </c>
      <c r="N32" s="2" t="s">
        <v>147</v>
      </c>
      <c r="O32" s="2" t="s">
        <v>52</v>
      </c>
      <c r="P32" s="2" t="s">
        <v>52</v>
      </c>
      <c r="Q32" s="2" t="s">
        <v>130</v>
      </c>
      <c r="R32" s="2" t="s">
        <v>61</v>
      </c>
      <c r="S32" s="2" t="s">
        <v>61</v>
      </c>
      <c r="T32" s="2" t="s">
        <v>60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148</v>
      </c>
      <c r="AV32" s="3">
        <v>26</v>
      </c>
    </row>
    <row r="33" spans="1:48" ht="30" customHeight="1" x14ac:dyDescent="0.3">
      <c r="A33" s="15" t="s">
        <v>149</v>
      </c>
      <c r="B33" s="15" t="s">
        <v>139</v>
      </c>
      <c r="C33" s="15" t="s">
        <v>70</v>
      </c>
      <c r="D33" s="16">
        <v>2</v>
      </c>
      <c r="E33" s="17"/>
      <c r="F33" s="17">
        <f t="shared" si="9"/>
        <v>0</v>
      </c>
      <c r="G33" s="17"/>
      <c r="H33" s="17">
        <f t="shared" si="10"/>
        <v>0</v>
      </c>
      <c r="I33" s="17"/>
      <c r="J33" s="17">
        <f t="shared" si="11"/>
        <v>0</v>
      </c>
      <c r="K33" s="17">
        <f t="shared" si="12"/>
        <v>0</v>
      </c>
      <c r="L33" s="17">
        <f t="shared" si="13"/>
        <v>0</v>
      </c>
      <c r="M33" s="15" t="s">
        <v>52</v>
      </c>
      <c r="N33" s="2" t="s">
        <v>150</v>
      </c>
      <c r="O33" s="2" t="s">
        <v>52</v>
      </c>
      <c r="P33" s="2" t="s">
        <v>52</v>
      </c>
      <c r="Q33" s="2" t="s">
        <v>130</v>
      </c>
      <c r="R33" s="2" t="s">
        <v>61</v>
      </c>
      <c r="S33" s="2" t="s">
        <v>61</v>
      </c>
      <c r="T33" s="2" t="s">
        <v>60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151</v>
      </c>
      <c r="AV33" s="3">
        <v>27</v>
      </c>
    </row>
    <row r="34" spans="1:48" ht="30" customHeight="1" x14ac:dyDescent="0.3">
      <c r="A34" s="15" t="s">
        <v>152</v>
      </c>
      <c r="B34" s="15" t="s">
        <v>139</v>
      </c>
      <c r="C34" s="15" t="s">
        <v>70</v>
      </c>
      <c r="D34" s="16">
        <v>1</v>
      </c>
      <c r="E34" s="17"/>
      <c r="F34" s="17">
        <f t="shared" si="9"/>
        <v>0</v>
      </c>
      <c r="G34" s="17"/>
      <c r="H34" s="17">
        <f t="shared" si="10"/>
        <v>0</v>
      </c>
      <c r="I34" s="17"/>
      <c r="J34" s="17">
        <f t="shared" si="11"/>
        <v>0</v>
      </c>
      <c r="K34" s="17">
        <f t="shared" si="12"/>
        <v>0</v>
      </c>
      <c r="L34" s="17">
        <f t="shared" si="13"/>
        <v>0</v>
      </c>
      <c r="M34" s="15" t="s">
        <v>52</v>
      </c>
      <c r="N34" s="2" t="s">
        <v>153</v>
      </c>
      <c r="O34" s="2" t="s">
        <v>52</v>
      </c>
      <c r="P34" s="2" t="s">
        <v>52</v>
      </c>
      <c r="Q34" s="2" t="s">
        <v>130</v>
      </c>
      <c r="R34" s="2" t="s">
        <v>61</v>
      </c>
      <c r="S34" s="2" t="s">
        <v>61</v>
      </c>
      <c r="T34" s="2" t="s">
        <v>60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154</v>
      </c>
      <c r="AV34" s="3">
        <v>28</v>
      </c>
    </row>
    <row r="35" spans="1:48" ht="30" customHeight="1" x14ac:dyDescent="0.3">
      <c r="A35" s="15" t="s">
        <v>155</v>
      </c>
      <c r="B35" s="15" t="s">
        <v>156</v>
      </c>
      <c r="C35" s="15" t="s">
        <v>70</v>
      </c>
      <c r="D35" s="16">
        <v>1</v>
      </c>
      <c r="E35" s="17"/>
      <c r="F35" s="17">
        <f t="shared" si="9"/>
        <v>0</v>
      </c>
      <c r="G35" s="17"/>
      <c r="H35" s="17">
        <f t="shared" si="10"/>
        <v>0</v>
      </c>
      <c r="I35" s="17"/>
      <c r="J35" s="17">
        <f t="shared" si="11"/>
        <v>0</v>
      </c>
      <c r="K35" s="17">
        <f t="shared" si="12"/>
        <v>0</v>
      </c>
      <c r="L35" s="17">
        <f t="shared" si="13"/>
        <v>0</v>
      </c>
      <c r="M35" s="15" t="s">
        <v>52</v>
      </c>
      <c r="N35" s="2" t="s">
        <v>157</v>
      </c>
      <c r="O35" s="2" t="s">
        <v>52</v>
      </c>
      <c r="P35" s="2" t="s">
        <v>52</v>
      </c>
      <c r="Q35" s="2" t="s">
        <v>130</v>
      </c>
      <c r="R35" s="2" t="s">
        <v>60</v>
      </c>
      <c r="S35" s="2" t="s">
        <v>61</v>
      </c>
      <c r="T35" s="2" t="s">
        <v>61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158</v>
      </c>
      <c r="AV35" s="3">
        <v>29</v>
      </c>
    </row>
    <row r="36" spans="1:48" ht="30" customHeight="1" x14ac:dyDescent="0.3">
      <c r="A36" s="15" t="s">
        <v>125</v>
      </c>
      <c r="B36" s="15" t="s">
        <v>159</v>
      </c>
      <c r="C36" s="15" t="s">
        <v>115</v>
      </c>
      <c r="D36" s="16">
        <v>3</v>
      </c>
      <c r="E36" s="17"/>
      <c r="F36" s="17">
        <f t="shared" si="9"/>
        <v>0</v>
      </c>
      <c r="G36" s="17"/>
      <c r="H36" s="17">
        <f t="shared" si="10"/>
        <v>0</v>
      </c>
      <c r="I36" s="17"/>
      <c r="J36" s="17">
        <f t="shared" si="11"/>
        <v>0</v>
      </c>
      <c r="K36" s="17">
        <f t="shared" si="12"/>
        <v>0</v>
      </c>
      <c r="L36" s="17">
        <f t="shared" si="13"/>
        <v>0</v>
      </c>
      <c r="M36" s="15" t="s">
        <v>52</v>
      </c>
      <c r="N36" s="2" t="s">
        <v>160</v>
      </c>
      <c r="O36" s="2" t="s">
        <v>52</v>
      </c>
      <c r="P36" s="2" t="s">
        <v>52</v>
      </c>
      <c r="Q36" s="2" t="s">
        <v>130</v>
      </c>
      <c r="R36" s="2" t="s">
        <v>60</v>
      </c>
      <c r="S36" s="2" t="s">
        <v>61</v>
      </c>
      <c r="T36" s="2" t="s">
        <v>61</v>
      </c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2" t="s">
        <v>52</v>
      </c>
      <c r="AS36" s="2" t="s">
        <v>52</v>
      </c>
      <c r="AT36" s="3"/>
      <c r="AU36" s="2" t="s">
        <v>161</v>
      </c>
      <c r="AV36" s="3">
        <v>30</v>
      </c>
    </row>
    <row r="37" spans="1:48" ht="30" customHeight="1" x14ac:dyDescent="0.3">
      <c r="A37" s="16"/>
      <c r="B37" s="16"/>
      <c r="C37" s="16"/>
      <c r="D37" s="16"/>
      <c r="E37" s="17"/>
      <c r="F37" s="17"/>
      <c r="G37" s="17"/>
      <c r="H37" s="17"/>
      <c r="I37" s="17"/>
      <c r="J37" s="17"/>
      <c r="K37" s="17"/>
      <c r="L37" s="17"/>
      <c r="M37" s="16"/>
      <c r="Q37" s="1" t="s">
        <v>130</v>
      </c>
    </row>
    <row r="38" spans="1:48" ht="30" customHeight="1" x14ac:dyDescent="0.3">
      <c r="A38" s="15" t="s">
        <v>88</v>
      </c>
      <c r="B38" s="16"/>
      <c r="C38" s="16"/>
      <c r="D38" s="16"/>
      <c r="E38" s="17"/>
      <c r="F38" s="17">
        <f>SUMIF(Q28:Q37,"0103",F28:F37)</f>
        <v>0</v>
      </c>
      <c r="G38" s="17"/>
      <c r="H38" s="17">
        <f>SUMIF(Q28:Q37,"0103",H28:H37)</f>
        <v>0</v>
      </c>
      <c r="I38" s="17"/>
      <c r="J38" s="17">
        <f>SUMIF(Q28:Q37,"0103",J28:J37)</f>
        <v>0</v>
      </c>
      <c r="K38" s="17"/>
      <c r="L38" s="17">
        <f>SUMIF(Q28:Q37,"0103",L28:L37)</f>
        <v>0</v>
      </c>
      <c r="M38" s="16"/>
      <c r="N38" t="s">
        <v>89</v>
      </c>
    </row>
  </sheetData>
  <mergeCells count="44">
    <mergeCell ref="AU2:AU3"/>
    <mergeCell ref="AV2:AV3"/>
    <mergeCell ref="AO2:AO3"/>
    <mergeCell ref="AP2:AP3"/>
    <mergeCell ref="AQ2:AQ3"/>
    <mergeCell ref="AR2:AR3"/>
    <mergeCell ref="AS2:AS3"/>
    <mergeCell ref="AT2:AT3"/>
    <mergeCell ref="AN2:AN3"/>
    <mergeCell ref="AC2:AC3"/>
    <mergeCell ref="AD2:AD3"/>
    <mergeCell ref="AE2:AE3"/>
    <mergeCell ref="AF2:AF3"/>
    <mergeCell ref="AG2:AG3"/>
    <mergeCell ref="AH2:AH3"/>
    <mergeCell ref="AI2:AI3"/>
    <mergeCell ref="AJ2:AJ3"/>
    <mergeCell ref="AK2:AK3"/>
    <mergeCell ref="AL2:AL3"/>
    <mergeCell ref="AM2:AM3"/>
    <mergeCell ref="AB2:AB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P2:P3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</mergeCells>
  <phoneticPr fontId="1" type="noConversion"/>
  <pageMargins left="0.78740157480314954" right="0" top="0.39370078740157477" bottom="0.39370078740157477" header="0" footer="0"/>
  <pageSetup paperSize="9" scale="64" fitToHeight="0" orientation="landscape" r:id="rId1"/>
  <rowBreaks count="3" manualBreakCount="3">
    <brk id="13" max="16383" man="1"/>
    <brk id="26" max="16383" man="1"/>
    <brk id="3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43"/>
  <sheetViews>
    <sheetView workbookViewId="0"/>
  </sheetViews>
  <sheetFormatPr defaultRowHeight="16.5" x14ac:dyDescent="0.3"/>
  <sheetData>
    <row r="1" spans="1:7" x14ac:dyDescent="0.3">
      <c r="A1" t="s">
        <v>169</v>
      </c>
    </row>
    <row r="2" spans="1:7" x14ac:dyDescent="0.3">
      <c r="A2" s="1" t="s">
        <v>170</v>
      </c>
      <c r="B2" t="s">
        <v>168</v>
      </c>
      <c r="C2" s="1" t="s">
        <v>171</v>
      </c>
    </row>
    <row r="3" spans="1:7" x14ac:dyDescent="0.3">
      <c r="A3" s="1" t="s">
        <v>172</v>
      </c>
      <c r="B3" t="s">
        <v>173</v>
      </c>
    </row>
    <row r="4" spans="1:7" x14ac:dyDescent="0.3">
      <c r="A4" s="1" t="s">
        <v>174</v>
      </c>
      <c r="B4">
        <v>5</v>
      </c>
    </row>
    <row r="5" spans="1:7" x14ac:dyDescent="0.3">
      <c r="A5" s="1" t="s">
        <v>175</v>
      </c>
      <c r="B5">
        <v>5</v>
      </c>
    </row>
    <row r="6" spans="1:7" x14ac:dyDescent="0.3">
      <c r="A6" s="1" t="s">
        <v>176</v>
      </c>
      <c r="B6" t="s">
        <v>177</v>
      </c>
    </row>
    <row r="7" spans="1:7" x14ac:dyDescent="0.3">
      <c r="A7" s="1" t="s">
        <v>178</v>
      </c>
      <c r="B7" t="s">
        <v>168</v>
      </c>
      <c r="C7">
        <v>1</v>
      </c>
    </row>
    <row r="8" spans="1:7" x14ac:dyDescent="0.3">
      <c r="A8" s="1" t="s">
        <v>179</v>
      </c>
      <c r="B8" t="s">
        <v>168</v>
      </c>
      <c r="C8">
        <v>1</v>
      </c>
    </row>
    <row r="9" spans="1:7" x14ac:dyDescent="0.3">
      <c r="A9" s="1" t="s">
        <v>180</v>
      </c>
      <c r="B9" t="s">
        <v>163</v>
      </c>
      <c r="C9" t="s">
        <v>164</v>
      </c>
      <c r="D9" t="s">
        <v>165</v>
      </c>
      <c r="E9" t="s">
        <v>166</v>
      </c>
      <c r="F9" t="s">
        <v>167</v>
      </c>
      <c r="G9" t="s">
        <v>181</v>
      </c>
    </row>
    <row r="10" spans="1:7" x14ac:dyDescent="0.3">
      <c r="A10" s="1" t="s">
        <v>182</v>
      </c>
      <c r="B10">
        <v>1088</v>
      </c>
      <c r="C10">
        <v>0</v>
      </c>
      <c r="D10">
        <v>0</v>
      </c>
    </row>
    <row r="11" spans="1:7" x14ac:dyDescent="0.3">
      <c r="A11" s="1" t="s">
        <v>183</v>
      </c>
      <c r="B11" t="s">
        <v>184</v>
      </c>
      <c r="C11">
        <v>4</v>
      </c>
    </row>
    <row r="12" spans="1:7" x14ac:dyDescent="0.3">
      <c r="A12" s="1" t="s">
        <v>185</v>
      </c>
      <c r="B12" t="s">
        <v>184</v>
      </c>
      <c r="C12">
        <v>4</v>
      </c>
    </row>
    <row r="13" spans="1:7" x14ac:dyDescent="0.3">
      <c r="A13" s="1" t="s">
        <v>186</v>
      </c>
      <c r="B13" t="s">
        <v>184</v>
      </c>
      <c r="C13">
        <v>3</v>
      </c>
    </row>
    <row r="14" spans="1:7" x14ac:dyDescent="0.3">
      <c r="A14" s="1" t="s">
        <v>187</v>
      </c>
      <c r="B14" t="s">
        <v>168</v>
      </c>
      <c r="C14">
        <v>5</v>
      </c>
    </row>
    <row r="15" spans="1:7" x14ac:dyDescent="0.3">
      <c r="A15" s="1" t="s">
        <v>188</v>
      </c>
      <c r="B15" t="s">
        <v>162</v>
      </c>
      <c r="C15" t="s">
        <v>189</v>
      </c>
      <c r="D15" t="s">
        <v>189</v>
      </c>
      <c r="E15" t="s">
        <v>189</v>
      </c>
      <c r="F15">
        <v>1</v>
      </c>
    </row>
    <row r="16" spans="1:7" x14ac:dyDescent="0.3">
      <c r="A16" s="1" t="s">
        <v>190</v>
      </c>
      <c r="B16">
        <v>1.1100000000000001</v>
      </c>
      <c r="C16">
        <v>1.1200000000000001</v>
      </c>
    </row>
    <row r="17" spans="1:13" x14ac:dyDescent="0.3">
      <c r="A17" s="1" t="s">
        <v>191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 x14ac:dyDescent="0.3">
      <c r="A18" s="1" t="s">
        <v>192</v>
      </c>
      <c r="B18">
        <v>1.25</v>
      </c>
      <c r="C18">
        <v>1.071</v>
      </c>
    </row>
    <row r="19" spans="1:13" x14ac:dyDescent="0.3">
      <c r="A19" s="1" t="s">
        <v>193</v>
      </c>
    </row>
    <row r="20" spans="1:13" x14ac:dyDescent="0.3">
      <c r="A20" s="1" t="s">
        <v>194</v>
      </c>
      <c r="B20" s="1" t="s">
        <v>168</v>
      </c>
      <c r="C20">
        <v>1</v>
      </c>
    </row>
    <row r="21" spans="1:13" x14ac:dyDescent="0.3">
      <c r="A21" t="s">
        <v>196</v>
      </c>
      <c r="B21" t="s">
        <v>197</v>
      </c>
      <c r="C21" t="s">
        <v>198</v>
      </c>
    </row>
    <row r="22" spans="1:13" x14ac:dyDescent="0.3">
      <c r="A22">
        <v>1</v>
      </c>
      <c r="B22" s="1" t="s">
        <v>199</v>
      </c>
      <c r="C22" s="1" t="s">
        <v>200</v>
      </c>
    </row>
    <row r="23" spans="1:13" x14ac:dyDescent="0.3">
      <c r="A23">
        <v>2</v>
      </c>
      <c r="B23" s="1" t="s">
        <v>201</v>
      </c>
      <c r="C23" s="1" t="s">
        <v>202</v>
      </c>
    </row>
    <row r="24" spans="1:13" x14ac:dyDescent="0.3">
      <c r="A24">
        <v>3</v>
      </c>
      <c r="B24" s="1" t="s">
        <v>203</v>
      </c>
      <c r="C24" s="1" t="s">
        <v>204</v>
      </c>
    </row>
    <row r="25" spans="1:13" x14ac:dyDescent="0.3">
      <c r="A25">
        <v>4</v>
      </c>
      <c r="B25" s="1" t="s">
        <v>205</v>
      </c>
      <c r="C25" s="1" t="s">
        <v>206</v>
      </c>
    </row>
    <row r="26" spans="1:13" x14ac:dyDescent="0.3">
      <c r="A26">
        <v>5</v>
      </c>
      <c r="B26" s="1" t="s">
        <v>207</v>
      </c>
      <c r="C26" s="1" t="s">
        <v>208</v>
      </c>
    </row>
    <row r="27" spans="1:13" x14ac:dyDescent="0.3">
      <c r="A27">
        <v>6</v>
      </c>
      <c r="B27" s="1" t="s">
        <v>209</v>
      </c>
      <c r="C27" s="1" t="s">
        <v>52</v>
      </c>
    </row>
    <row r="28" spans="1:13" x14ac:dyDescent="0.3">
      <c r="A28">
        <v>7</v>
      </c>
      <c r="B28" s="1" t="s">
        <v>209</v>
      </c>
      <c r="C28" s="1" t="s">
        <v>52</v>
      </c>
    </row>
    <row r="29" spans="1:13" x14ac:dyDescent="0.3">
      <c r="A29">
        <v>8</v>
      </c>
      <c r="B29" s="1" t="s">
        <v>209</v>
      </c>
      <c r="C29" s="1" t="s">
        <v>52</v>
      </c>
    </row>
    <row r="30" spans="1:13" x14ac:dyDescent="0.3">
      <c r="A30">
        <v>9</v>
      </c>
      <c r="B30" s="1" t="s">
        <v>209</v>
      </c>
      <c r="C30" s="1" t="s">
        <v>52</v>
      </c>
    </row>
    <row r="43" spans="1:2" x14ac:dyDescent="0.3">
      <c r="A43" t="s">
        <v>195</v>
      </c>
      <c r="B43">
        <v>1234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 지정된 범위</vt:lpstr>
      </vt:variant>
      <vt:variant>
        <vt:i4>4</vt:i4>
      </vt:variant>
    </vt:vector>
  </HeadingPairs>
  <TitlesOfParts>
    <vt:vector size="8" baseType="lpstr">
      <vt:lpstr>공종별집계표</vt:lpstr>
      <vt:lpstr>공종별내역서</vt:lpstr>
      <vt:lpstr> 공사설정 </vt:lpstr>
      <vt:lpstr>Sheet1</vt:lpstr>
      <vt:lpstr>공종별내역서!Print_Area</vt:lpstr>
      <vt:lpstr>공종별집계표!Print_Area</vt:lpstr>
      <vt:lpstr>공종별내역서!Print_Titles</vt:lpstr>
      <vt:lpstr>공종별집계표!Print_Titles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동인 김</cp:lastModifiedBy>
  <dcterms:created xsi:type="dcterms:W3CDTF">2025-11-26T01:58:34Z</dcterms:created>
  <dcterms:modified xsi:type="dcterms:W3CDTF">2025-12-15T02:48:58Z</dcterms:modified>
</cp:coreProperties>
</file>